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E:\Courses MK office Excel\Data\"/>
    </mc:Choice>
  </mc:AlternateContent>
  <xr:revisionPtr revIDLastSave="0" documentId="13_ncr:1_{4A56F4FD-A7BA-4837-9BB4-380DE719A09C}" xr6:coauthVersionLast="40" xr6:coauthVersionMax="40" xr10:uidLastSave="{00000000-0000-0000-0000-000000000000}"/>
  <bookViews>
    <workbookView xWindow="-108" yWindow="-108" windowWidth="23256" windowHeight="12576" firstSheet="6" activeTab="11" xr2:uid="{00000000-000D-0000-FFFF-FFFF00000000}"/>
  </bookViews>
  <sheets>
    <sheet name="Time Sheet (2)" sheetId="7" state="hidden" r:id="rId1"/>
    <sheet name="Percentage (2)" sheetId="8" state="hidden" r:id="rId2"/>
    <sheet name="Add (2)" sheetId="9" state="hidden" r:id="rId3"/>
    <sheet name="Rent (2)" sheetId="10" state="hidden" r:id="rId4"/>
    <sheet name="Mark Sheet (2)" sheetId="11" state="hidden" r:id="rId5"/>
    <sheet name="Date (2)" sheetId="13" state="hidden" r:id="rId6"/>
    <sheet name="Time Sheet" sheetId="2" r:id="rId7"/>
    <sheet name="Percentage" sheetId="1" r:id="rId8"/>
    <sheet name="Add" sheetId="3" r:id="rId9"/>
    <sheet name="Rent" sheetId="4" r:id="rId10"/>
    <sheet name="Mark Sheet" sheetId="6" r:id="rId11"/>
    <sheet name="Date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13" l="1"/>
  <c r="F21" i="13" s="1"/>
  <c r="E20" i="13"/>
  <c r="F20" i="13" s="1"/>
  <c r="E19" i="13"/>
  <c r="F19" i="13" s="1"/>
  <c r="E18" i="13"/>
  <c r="F18" i="13" s="1"/>
  <c r="E17" i="13"/>
  <c r="F17" i="13" s="1"/>
  <c r="E16" i="13"/>
  <c r="F16" i="13" s="1"/>
  <c r="E15" i="13"/>
  <c r="F15" i="13" s="1"/>
  <c r="E14" i="13"/>
  <c r="F14" i="13" s="1"/>
  <c r="E13" i="13"/>
  <c r="F13" i="13" s="1"/>
  <c r="S12" i="13"/>
  <c r="T12" i="13" s="1"/>
  <c r="E12" i="13"/>
  <c r="F12" i="13" s="1"/>
  <c r="S11" i="13"/>
  <c r="T11" i="13" s="1"/>
  <c r="L11" i="13"/>
  <c r="M11" i="13" s="1"/>
  <c r="E11" i="13"/>
  <c r="F11" i="13" s="1"/>
  <c r="S10" i="13"/>
  <c r="T10" i="13" s="1"/>
  <c r="L10" i="13"/>
  <c r="M10" i="13" s="1"/>
  <c r="E10" i="13"/>
  <c r="F10" i="13" s="1"/>
  <c r="S9" i="13"/>
  <c r="T9" i="13" s="1"/>
  <c r="L9" i="13"/>
  <c r="M9" i="13" s="1"/>
  <c r="E9" i="13"/>
  <c r="F9" i="13" s="1"/>
  <c r="S8" i="13"/>
  <c r="T8" i="13" s="1"/>
  <c r="L8" i="13"/>
  <c r="M8" i="13" s="1"/>
  <c r="E8" i="13"/>
  <c r="F8" i="13" s="1"/>
  <c r="S7" i="13"/>
  <c r="T7" i="13" s="1"/>
  <c r="L7" i="13"/>
  <c r="M7" i="13" s="1"/>
  <c r="E7" i="13"/>
  <c r="F7" i="13" s="1"/>
  <c r="P33" i="11" l="1"/>
  <c r="O33" i="11"/>
  <c r="K33" i="11"/>
  <c r="J33" i="11"/>
  <c r="F33" i="11"/>
  <c r="E33" i="11"/>
  <c r="P32" i="11"/>
  <c r="O32" i="11"/>
  <c r="K32" i="11"/>
  <c r="J32" i="11"/>
  <c r="F32" i="11"/>
  <c r="E32" i="11"/>
  <c r="P31" i="11"/>
  <c r="O31" i="11"/>
  <c r="K31" i="11"/>
  <c r="J31" i="11"/>
  <c r="F31" i="11"/>
  <c r="E31" i="11"/>
  <c r="P30" i="11"/>
  <c r="O30" i="11"/>
  <c r="K30" i="11"/>
  <c r="J30" i="11"/>
  <c r="F30" i="11"/>
  <c r="E30" i="11"/>
  <c r="P29" i="11"/>
  <c r="O29" i="11"/>
  <c r="K29" i="11"/>
  <c r="J29" i="11"/>
  <c r="F29" i="11"/>
  <c r="E29" i="11"/>
  <c r="P28" i="11"/>
  <c r="O28" i="11"/>
  <c r="K28" i="11"/>
  <c r="J28" i="11"/>
  <c r="F28" i="11"/>
  <c r="E28" i="11"/>
  <c r="P27" i="11"/>
  <c r="O27" i="11"/>
  <c r="K27" i="11"/>
  <c r="J27" i="11"/>
  <c r="F27" i="11"/>
  <c r="E27" i="11"/>
  <c r="P26" i="11"/>
  <c r="O26" i="11"/>
  <c r="K26" i="11"/>
  <c r="J26" i="11"/>
  <c r="F26" i="11"/>
  <c r="E26" i="11"/>
  <c r="P25" i="11"/>
  <c r="O25" i="11"/>
  <c r="K25" i="11"/>
  <c r="J25" i="11"/>
  <c r="F25" i="11"/>
  <c r="E25" i="11"/>
  <c r="P24" i="11"/>
  <c r="O24" i="11"/>
  <c r="K24" i="11"/>
  <c r="J24" i="11"/>
  <c r="F24" i="11"/>
  <c r="E24" i="11"/>
  <c r="P23" i="11"/>
  <c r="O23" i="11"/>
  <c r="K23" i="11"/>
  <c r="J23" i="11"/>
  <c r="F23" i="11"/>
  <c r="E23" i="11"/>
  <c r="P22" i="11"/>
  <c r="O22" i="11"/>
  <c r="K22" i="11"/>
  <c r="J22" i="11"/>
  <c r="F22" i="11"/>
  <c r="E22" i="11"/>
  <c r="P21" i="11"/>
  <c r="O21" i="11"/>
  <c r="K21" i="11"/>
  <c r="J21" i="11"/>
  <c r="F21" i="11"/>
  <c r="E21" i="11"/>
  <c r="P20" i="11"/>
  <c r="O20" i="11"/>
  <c r="K20" i="11"/>
  <c r="J20" i="11"/>
  <c r="F20" i="11"/>
  <c r="E20" i="11"/>
  <c r="P19" i="11"/>
  <c r="O19" i="11"/>
  <c r="K19" i="11"/>
  <c r="J19" i="11"/>
  <c r="F19" i="11"/>
  <c r="E19" i="11"/>
  <c r="P18" i="11"/>
  <c r="O18" i="11"/>
  <c r="K18" i="11"/>
  <c r="J18" i="11"/>
  <c r="F18" i="11"/>
  <c r="E18" i="11"/>
  <c r="P17" i="11"/>
  <c r="O17" i="11"/>
  <c r="K17" i="11"/>
  <c r="J17" i="11"/>
  <c r="F17" i="11"/>
  <c r="E17" i="11"/>
  <c r="P16" i="11"/>
  <c r="O16" i="11"/>
  <c r="K16" i="11"/>
  <c r="J16" i="11"/>
  <c r="F16" i="11"/>
  <c r="E16" i="11"/>
  <c r="P15" i="11"/>
  <c r="O15" i="11"/>
  <c r="K15" i="11"/>
  <c r="J15" i="11"/>
  <c r="F15" i="11"/>
  <c r="E15" i="11"/>
  <c r="P14" i="11"/>
  <c r="O14" i="11"/>
  <c r="K14" i="11"/>
  <c r="J14" i="11"/>
  <c r="F14" i="11"/>
  <c r="E14" i="11"/>
  <c r="P13" i="11"/>
  <c r="O13" i="11"/>
  <c r="K13" i="11"/>
  <c r="J13" i="11"/>
  <c r="F13" i="11"/>
  <c r="E13" i="11"/>
  <c r="P12" i="11"/>
  <c r="O12" i="11"/>
  <c r="K12" i="11"/>
  <c r="J12" i="11"/>
  <c r="F12" i="11"/>
  <c r="E12" i="11"/>
  <c r="P11" i="11"/>
  <c r="O11" i="11"/>
  <c r="K11" i="11"/>
  <c r="J11" i="11"/>
  <c r="F11" i="11"/>
  <c r="E11" i="11"/>
  <c r="P10" i="11"/>
  <c r="O10" i="11"/>
  <c r="K10" i="11"/>
  <c r="J10" i="11"/>
  <c r="F10" i="11"/>
  <c r="E10" i="11"/>
  <c r="P9" i="11"/>
  <c r="O9" i="11"/>
  <c r="K9" i="11"/>
  <c r="J9" i="11"/>
  <c r="F9" i="11"/>
  <c r="E9" i="11"/>
  <c r="P8" i="11"/>
  <c r="O8" i="11"/>
  <c r="K8" i="11"/>
  <c r="J8" i="11"/>
  <c r="F8" i="11"/>
  <c r="E8" i="11"/>
  <c r="P7" i="11"/>
  <c r="O7" i="11"/>
  <c r="K7" i="11"/>
  <c r="J7" i="11"/>
  <c r="F7" i="11"/>
  <c r="E7" i="11"/>
  <c r="P6" i="10"/>
  <c r="Q6" i="10" s="1"/>
  <c r="J6" i="10"/>
  <c r="J7" i="10" s="1"/>
  <c r="D6" i="10"/>
  <c r="E6" i="10" s="1"/>
  <c r="AD33" i="8"/>
  <c r="V33" i="8"/>
  <c r="O33" i="8"/>
  <c r="H33" i="8"/>
  <c r="AD32" i="8"/>
  <c r="V32" i="8"/>
  <c r="O32" i="8"/>
  <c r="H32" i="8"/>
  <c r="AD31" i="8"/>
  <c r="V31" i="8"/>
  <c r="O31" i="8"/>
  <c r="H31" i="8"/>
  <c r="AD30" i="8"/>
  <c r="V30" i="8"/>
  <c r="O30" i="8"/>
  <c r="H30" i="8"/>
  <c r="AD29" i="8"/>
  <c r="V29" i="8"/>
  <c r="O29" i="8"/>
  <c r="H29" i="8"/>
  <c r="AD28" i="8"/>
  <c r="V28" i="8"/>
  <c r="O28" i="8"/>
  <c r="H28" i="8"/>
  <c r="AD27" i="8"/>
  <c r="V27" i="8"/>
  <c r="O27" i="8"/>
  <c r="H27" i="8"/>
  <c r="AD26" i="8"/>
  <c r="V26" i="8"/>
  <c r="O26" i="8"/>
  <c r="H26" i="8"/>
  <c r="AD25" i="8"/>
  <c r="V25" i="8"/>
  <c r="O25" i="8"/>
  <c r="H25" i="8"/>
  <c r="AD24" i="8"/>
  <c r="V24" i="8"/>
  <c r="O24" i="8"/>
  <c r="H24" i="8"/>
  <c r="AD23" i="8"/>
  <c r="V23" i="8"/>
  <c r="O23" i="8"/>
  <c r="H23" i="8"/>
  <c r="AD22" i="8"/>
  <c r="V22" i="8"/>
  <c r="O22" i="8"/>
  <c r="H22" i="8"/>
  <c r="AD21" i="8"/>
  <c r="V21" i="8"/>
  <c r="O21" i="8"/>
  <c r="H21" i="8"/>
  <c r="AD20" i="8"/>
  <c r="V20" i="8"/>
  <c r="O20" i="8"/>
  <c r="H20" i="8"/>
  <c r="AD19" i="8"/>
  <c r="V19" i="8"/>
  <c r="O19" i="8"/>
  <c r="H19" i="8"/>
  <c r="AD18" i="8"/>
  <c r="V18" i="8"/>
  <c r="O18" i="8"/>
  <c r="H18" i="8"/>
  <c r="AD17" i="8"/>
  <c r="V17" i="8"/>
  <c r="O17" i="8"/>
  <c r="H17" i="8"/>
  <c r="AD16" i="8"/>
  <c r="V16" i="8"/>
  <c r="O16" i="8"/>
  <c r="H16" i="8"/>
  <c r="AD15" i="8"/>
  <c r="V15" i="8"/>
  <c r="O15" i="8"/>
  <c r="H15" i="8"/>
  <c r="AD14" i="8"/>
  <c r="V14" i="8"/>
  <c r="O14" i="8"/>
  <c r="H14" i="8"/>
  <c r="AC6" i="8"/>
  <c r="U6" i="8"/>
  <c r="N6" i="8"/>
  <c r="G6" i="8"/>
  <c r="AC5" i="8"/>
  <c r="U5" i="8"/>
  <c r="N5" i="8"/>
  <c r="G5" i="8"/>
  <c r="AC4" i="8"/>
  <c r="U4" i="8"/>
  <c r="N4" i="8"/>
  <c r="G4" i="8"/>
  <c r="AC3" i="8"/>
  <c r="U3" i="8"/>
  <c r="N3" i="8"/>
  <c r="G3" i="8"/>
  <c r="K7" i="10" l="1"/>
  <c r="J8" i="10"/>
  <c r="P7" i="10"/>
  <c r="K6" i="10"/>
  <c r="D7" i="10"/>
  <c r="E7" i="10" l="1"/>
  <c r="D8" i="10"/>
  <c r="P8" i="10"/>
  <c r="Q7" i="10"/>
  <c r="K8" i="10"/>
  <c r="J9" i="10"/>
  <c r="K9" i="10" l="1"/>
  <c r="J10" i="10"/>
  <c r="Q8" i="10"/>
  <c r="P9" i="10"/>
  <c r="E8" i="10"/>
  <c r="D9" i="10"/>
  <c r="D10" i="10" l="1"/>
  <c r="E9" i="10"/>
  <c r="Q9" i="10"/>
  <c r="P10" i="10"/>
  <c r="J11" i="10"/>
  <c r="K10" i="10"/>
  <c r="K11" i="10" l="1"/>
  <c r="J12" i="10"/>
  <c r="Q10" i="10"/>
  <c r="P11" i="10"/>
  <c r="E10" i="10"/>
  <c r="D11" i="10"/>
  <c r="E11" i="10" l="1"/>
  <c r="D12" i="10"/>
  <c r="P12" i="10"/>
  <c r="Q11" i="10"/>
  <c r="K12" i="10"/>
  <c r="J13" i="10"/>
  <c r="K13" i="10" l="1"/>
  <c r="J14" i="10"/>
  <c r="Q12" i="10"/>
  <c r="P13" i="10"/>
  <c r="E12" i="10"/>
  <c r="D13" i="10"/>
  <c r="D14" i="10" l="1"/>
  <c r="E13" i="10"/>
  <c r="Q13" i="10"/>
  <c r="P14" i="10"/>
  <c r="J15" i="10"/>
  <c r="K14" i="10"/>
  <c r="K15" i="10" l="1"/>
  <c r="J16" i="10"/>
  <c r="Q14" i="10"/>
  <c r="P15" i="10"/>
  <c r="E14" i="10"/>
  <c r="D15" i="10"/>
  <c r="E15" i="10" l="1"/>
  <c r="D16" i="10"/>
  <c r="P16" i="10"/>
  <c r="Q15" i="10"/>
  <c r="K16" i="10"/>
  <c r="J17" i="10"/>
  <c r="K17" i="10" s="1"/>
  <c r="Q16" i="10" l="1"/>
  <c r="P17" i="10"/>
  <c r="Q17" i="10" s="1"/>
  <c r="E16" i="10"/>
  <c r="D17" i="10"/>
  <c r="E17" i="10" s="1"/>
</calcChain>
</file>

<file path=xl/sharedStrings.xml><?xml version="1.0" encoding="utf-8"?>
<sst xmlns="http://schemas.openxmlformats.org/spreadsheetml/2006/main" count="786" uniqueCount="289">
  <si>
    <t xml:space="preserve">Name </t>
  </si>
  <si>
    <t>Membership</t>
  </si>
  <si>
    <t>GYM</t>
  </si>
  <si>
    <t>1. Work out the price of each membership with the reduction.</t>
  </si>
  <si>
    <t>2. Work out the cost per week.</t>
  </si>
  <si>
    <t>3. Work out the cost for the whole year.</t>
  </si>
  <si>
    <t>Bike Club</t>
  </si>
  <si>
    <t>Monday</t>
  </si>
  <si>
    <t>Tuesday</t>
  </si>
  <si>
    <t>Wednesday</t>
  </si>
  <si>
    <t>Thursday</t>
  </si>
  <si>
    <t>Friday</t>
  </si>
  <si>
    <t>Saturday</t>
  </si>
  <si>
    <t>Sunday</t>
  </si>
  <si>
    <t>Day</t>
  </si>
  <si>
    <t>Start Time</t>
  </si>
  <si>
    <t>Finish Time</t>
  </si>
  <si>
    <t>Break Duration</t>
  </si>
  <si>
    <t xml:space="preserve">Hours Worked </t>
  </si>
  <si>
    <t>Total Hours Worked</t>
  </si>
  <si>
    <t>1. Work out the price of each membership with the price increase.</t>
  </si>
  <si>
    <t>Running Club</t>
  </si>
  <si>
    <t>Item</t>
  </si>
  <si>
    <t>Invitations</t>
  </si>
  <si>
    <t>Cake</t>
  </si>
  <si>
    <t>Hall</t>
  </si>
  <si>
    <t>Ballons</t>
  </si>
  <si>
    <t>Beer</t>
  </si>
  <si>
    <t>Wine</t>
  </si>
  <si>
    <t>Quantity</t>
  </si>
  <si>
    <t>Individual cost</t>
  </si>
  <si>
    <t>Food</t>
  </si>
  <si>
    <t>Party</t>
  </si>
  <si>
    <t>Holiday</t>
  </si>
  <si>
    <t>Flights</t>
  </si>
  <si>
    <t>Hotel</t>
  </si>
  <si>
    <t>Car</t>
  </si>
  <si>
    <t>Insurance</t>
  </si>
  <si>
    <t>Suitcase</t>
  </si>
  <si>
    <t>Suncream</t>
  </si>
  <si>
    <t>Window</t>
  </si>
  <si>
    <t>Frame</t>
  </si>
  <si>
    <t>Glass</t>
  </si>
  <si>
    <t>Lock</t>
  </si>
  <si>
    <t>Handle</t>
  </si>
  <si>
    <t>Hinge</t>
  </si>
  <si>
    <t>Window Sill</t>
  </si>
  <si>
    <t>Electricity</t>
  </si>
  <si>
    <t>Gas</t>
  </si>
  <si>
    <t>House Hold Bills Per Month</t>
  </si>
  <si>
    <t>Water</t>
  </si>
  <si>
    <t>Sky</t>
  </si>
  <si>
    <t>Cost per Month</t>
  </si>
  <si>
    <t>Cleaner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</si>
  <si>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</si>
  <si>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</si>
  <si>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</si>
  <si>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</si>
  <si>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</si>
  <si>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</si>
  <si>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</si>
  <si>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</si>
  <si>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</si>
  <si>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</si>
  <si>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</si>
  <si>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</si>
  <si>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Rent</t>
  </si>
  <si>
    <t>Paid</t>
  </si>
  <si>
    <t>Outstanding</t>
  </si>
  <si>
    <t>Name</t>
  </si>
  <si>
    <t>Autumn</t>
  </si>
  <si>
    <t>Spring</t>
  </si>
  <si>
    <t>Work out the percentage each person received on their test</t>
  </si>
  <si>
    <t>Work out the difference in marks between each test</t>
  </si>
  <si>
    <t>You will need to add in columns</t>
  </si>
  <si>
    <t>Lucas Hale</t>
  </si>
  <si>
    <t>Bryant Girvan</t>
  </si>
  <si>
    <t>Luciano Rodriquez</t>
  </si>
  <si>
    <t>Mira Coffey</t>
  </si>
  <si>
    <t>Corbin Logan</t>
  </si>
  <si>
    <t>Justin Vance</t>
  </si>
  <si>
    <t>Daisy-Boo Bligh</t>
  </si>
  <si>
    <t>Tristian Hammond</t>
  </si>
  <si>
    <t>Tia Walsh</t>
  </si>
  <si>
    <t>Alaric Scott</t>
  </si>
  <si>
    <t>Jamir Shannon</t>
  </si>
  <si>
    <t>Kylan Jennings</t>
  </si>
  <si>
    <t>Ridge Games</t>
  </si>
  <si>
    <t>Danna Holmes</t>
  </si>
  <si>
    <t>Felipe Flynn</t>
  </si>
  <si>
    <t>Kori Bridges</t>
  </si>
  <si>
    <t>Monroe Haynes</t>
  </si>
  <si>
    <t>Kristian Stafford</t>
  </si>
  <si>
    <t>Brixton Hess</t>
  </si>
  <si>
    <t>Brooklynn Cortez</t>
  </si>
  <si>
    <t>Ellis Kaufman</t>
  </si>
  <si>
    <t>Jocelyn Norton</t>
  </si>
  <si>
    <t>Regina Shields</t>
  </si>
  <si>
    <t>Nancy Forshaw</t>
  </si>
  <si>
    <t>Julie Mcmahon</t>
  </si>
  <si>
    <t>Rylan Contreras</t>
  </si>
  <si>
    <t>Ali Leon</t>
  </si>
  <si>
    <t>Sergio Levy</t>
  </si>
  <si>
    <t>Ainsley Harding</t>
  </si>
  <si>
    <t>Quentin Erickson</t>
  </si>
  <si>
    <t>Sage Anderson</t>
  </si>
  <si>
    <t>Alejandro Brewer</t>
  </si>
  <si>
    <t>Keris Walters</t>
  </si>
  <si>
    <t>Catalina Pace</t>
  </si>
  <si>
    <t>Kenley Washington</t>
  </si>
  <si>
    <t>Sage Singleton</t>
  </si>
  <si>
    <t>Jamal Dennis</t>
  </si>
  <si>
    <t>Lorenzo Farrell</t>
  </si>
  <si>
    <t>Raul Mann</t>
  </si>
  <si>
    <t>Elian Harrison</t>
  </si>
  <si>
    <t>Kash Gardner</t>
  </si>
  <si>
    <t>Dylan Mcfarlane</t>
  </si>
  <si>
    <t>Iker Burgess</t>
  </si>
  <si>
    <t>Catalina Forbes</t>
  </si>
  <si>
    <t>Cristiano Callahan</t>
  </si>
  <si>
    <t>Zain Munoz</t>
  </si>
  <si>
    <t>Luna Raymond</t>
  </si>
  <si>
    <t>Ashlynn Clay</t>
  </si>
  <si>
    <t>Keira Brady</t>
  </si>
  <si>
    <t>Breanna Ellison</t>
  </si>
  <si>
    <t>Kason Higgins</t>
  </si>
  <si>
    <t>Jesse Witt</t>
  </si>
  <si>
    <t>Emmeline Tyler</t>
  </si>
  <si>
    <t>Kole O'Hare</t>
  </si>
  <si>
    <t>Magdalena William</t>
  </si>
  <si>
    <t>Quincy Macias</t>
  </si>
  <si>
    <t>Aimee Nash</t>
  </si>
  <si>
    <t>Lacey-Leigh Sears</t>
  </si>
  <si>
    <t>Hattie Donaldson</t>
  </si>
  <si>
    <t>Yara Sedley</t>
  </si>
  <si>
    <t>Zachariah Sweeney</t>
  </si>
  <si>
    <t>Adelynn Kline</t>
  </si>
  <si>
    <t>Ivy Clayton</t>
  </si>
  <si>
    <t>Gia Gross</t>
  </si>
  <si>
    <t>Matthias Stewart</t>
  </si>
  <si>
    <t>Eddie Mullins</t>
  </si>
  <si>
    <t>Mara Wong</t>
  </si>
  <si>
    <t>Jayleen David</t>
  </si>
  <si>
    <t>Adrianna Farrell</t>
  </si>
  <si>
    <t>Theodore Nixon</t>
  </si>
  <si>
    <t>Emmett Burks</t>
  </si>
  <si>
    <t>Kaiser Baird</t>
  </si>
  <si>
    <t>Itzel Robbins</t>
  </si>
  <si>
    <t>Ariya Bonner</t>
  </si>
  <si>
    <t>Lucille Duffy</t>
  </si>
  <si>
    <t>Danielle Moran</t>
  </si>
  <si>
    <t>Sydney Dillard</t>
  </si>
  <si>
    <t>Dylan Powers</t>
  </si>
  <si>
    <t>Grady Bligh</t>
  </si>
  <si>
    <t>Jazlyn Tyler</t>
  </si>
  <si>
    <t>Cristian Webster</t>
  </si>
  <si>
    <t>Maurice Solomon</t>
  </si>
  <si>
    <t>Aaron Blevins</t>
  </si>
  <si>
    <t>Demi-Lea Fulton</t>
  </si>
  <si>
    <t>Leilani Moran</t>
  </si>
  <si>
    <t>Harlan Carter</t>
  </si>
  <si>
    <t>Kenia Barber</t>
  </si>
  <si>
    <t>Atlas Cross</t>
  </si>
  <si>
    <t>Luka O'Donnell</t>
  </si>
  <si>
    <t>Jacqueline Gonzales</t>
  </si>
  <si>
    <t>Hank Mann</t>
  </si>
  <si>
    <t>Eliana Sheppard</t>
  </si>
  <si>
    <t>Thea Wilkerson</t>
  </si>
  <si>
    <t>Luca Duffy</t>
  </si>
  <si>
    <t>Andy Phelps</t>
  </si>
  <si>
    <t>Kamryn Hassan</t>
  </si>
  <si>
    <t>Emma-Lea Webster</t>
  </si>
  <si>
    <t>Aaden Travis</t>
  </si>
  <si>
    <t>Egypt Carr</t>
  </si>
  <si>
    <t>Gold</t>
  </si>
  <si>
    <t>Silver</t>
  </si>
  <si>
    <t>Bronze</t>
  </si>
  <si>
    <t>Braylon Cohen</t>
  </si>
  <si>
    <t>Corinne Becker</t>
  </si>
  <si>
    <t>Tegan Nixon</t>
  </si>
  <si>
    <t>Charley Aduroja</t>
  </si>
  <si>
    <t>Johan Riley</t>
  </si>
  <si>
    <t>Lochlan Richmond</t>
  </si>
  <si>
    <t>Christian Powell</t>
  </si>
  <si>
    <t>Dilan Cushion</t>
  </si>
  <si>
    <t>Genesis Divers</t>
  </si>
  <si>
    <t>Raylee Salazar</t>
  </si>
  <si>
    <t>Brendan Mayo</t>
  </si>
  <si>
    <t>Salvatore Woodward</t>
  </si>
  <si>
    <t>Freya Emerson</t>
  </si>
  <si>
    <t>Vivaan Strickland</t>
  </si>
  <si>
    <t>Ruby-Leigh Hyde</t>
  </si>
  <si>
    <t>Chance Sherman</t>
  </si>
  <si>
    <t>Arjun Fischer</t>
  </si>
  <si>
    <t>Gwendolyn Montoya</t>
  </si>
  <si>
    <t>Grayson Wall</t>
  </si>
  <si>
    <t>Abram Harker</t>
  </si>
  <si>
    <t>Tiffany Burke</t>
  </si>
  <si>
    <t>Maximiliano Burton</t>
  </si>
  <si>
    <t>Rex Munro</t>
  </si>
  <si>
    <t>Ansley Lamb</t>
  </si>
  <si>
    <t>Monica Kelly</t>
  </si>
  <si>
    <t>Dallas Oliver</t>
  </si>
  <si>
    <t>Marley Johns</t>
  </si>
  <si>
    <t>Carter York</t>
  </si>
  <si>
    <t>Moshe Delacruz</t>
  </si>
  <si>
    <t>Ezequiel Estrada</t>
  </si>
  <si>
    <t>Meredith Moreno</t>
  </si>
  <si>
    <t>Johnathan Blair</t>
  </si>
  <si>
    <t>Joel Sallery</t>
  </si>
  <si>
    <t>Parker Burris</t>
  </si>
  <si>
    <t>Jurnee Downs</t>
  </si>
  <si>
    <t>Gage Browning</t>
  </si>
  <si>
    <t>Dane Brown</t>
  </si>
  <si>
    <t>Leroy Panayi</t>
  </si>
  <si>
    <t>Makayla Abiola</t>
  </si>
  <si>
    <t>Rory Weiss</t>
  </si>
  <si>
    <t>Jaylene Head</t>
  </si>
  <si>
    <t>Royalty Danher</t>
  </si>
  <si>
    <t>Kobe Glenn</t>
  </si>
  <si>
    <t>Anais Forshaw</t>
  </si>
  <si>
    <t>Guillermo Rodriguez</t>
  </si>
  <si>
    <t>Travis Baird</t>
  </si>
  <si>
    <t>Olivia Talley</t>
  </si>
  <si>
    <t>Jessie Cassidy</t>
  </si>
  <si>
    <t>Parker Meyers</t>
  </si>
  <si>
    <t>Cynthia Mcfarlane</t>
  </si>
  <si>
    <t>Elsie Mccormack</t>
  </si>
  <si>
    <t>Martin Cross</t>
  </si>
  <si>
    <t>Grady Patton</t>
  </si>
  <si>
    <t>Edgar Tran</t>
  </si>
  <si>
    <t>Maeve Panayi</t>
  </si>
  <si>
    <t>Abdiel Kane</t>
  </si>
  <si>
    <t>Gianluca Holder</t>
  </si>
  <si>
    <t>Ellie-May York</t>
  </si>
  <si>
    <t>Natalia Baldwin</t>
  </si>
  <si>
    <t>Laylah Holcomb</t>
  </si>
  <si>
    <t>Total</t>
  </si>
  <si>
    <t>Can you add any more calculations to the tables?</t>
  </si>
  <si>
    <t>All memberships are £100 per month.</t>
  </si>
  <si>
    <t>All memberships are £150 per month.</t>
  </si>
  <si>
    <t>All memberships are £200 per month.</t>
  </si>
  <si>
    <t>All memberships are £1000 per month.</t>
  </si>
  <si>
    <t>Gold memberships offer a 25% reduction</t>
  </si>
  <si>
    <t>Gold memberships offer a 15% reduction</t>
  </si>
  <si>
    <t xml:space="preserve">Gold Memberships have increased by 18% </t>
  </si>
  <si>
    <t xml:space="preserve">Gold Memberships have increased by 34% </t>
  </si>
  <si>
    <t>Silver memberships offer a 20% reduction</t>
  </si>
  <si>
    <t>Silver memberships offer a 14% reduction</t>
  </si>
  <si>
    <t xml:space="preserve">Silver Memberships have increased by 14% </t>
  </si>
  <si>
    <t xml:space="preserve">Silver Memberships have increased by 26% </t>
  </si>
  <si>
    <t>Bronze memberships offer a 15% reduction</t>
  </si>
  <si>
    <t>Bronze memberships offer a 10% reduction</t>
  </si>
  <si>
    <t>Bronze Memberships have increased by 11%</t>
  </si>
  <si>
    <t xml:space="preserve">Bronze Memberships have increased by 19% </t>
  </si>
  <si>
    <t>Jan Test out of 50</t>
  </si>
  <si>
    <t>Feb Test out of 100</t>
  </si>
  <si>
    <t>Autumn Test out of 75</t>
  </si>
  <si>
    <t>Spring Test out of 30</t>
  </si>
  <si>
    <t xml:space="preserve">Item </t>
  </si>
  <si>
    <t xml:space="preserve">Date Ordered </t>
  </si>
  <si>
    <t>Date Received</t>
  </si>
  <si>
    <t>Days Waited</t>
  </si>
  <si>
    <t>Weeks Waitied</t>
  </si>
  <si>
    <t>Acer 11.6"</t>
  </si>
  <si>
    <t>Lenovo 11.6"</t>
  </si>
  <si>
    <t>Asus 11.6"</t>
  </si>
  <si>
    <t>Dell 11.6"</t>
  </si>
  <si>
    <t>HP 11.6"</t>
  </si>
  <si>
    <t>Acer 15.6"</t>
  </si>
  <si>
    <t>Lenovo 15.6"</t>
  </si>
  <si>
    <t>Asus 15.6"</t>
  </si>
  <si>
    <t>Dell 15.6"</t>
  </si>
  <si>
    <t>HP 15.6"</t>
  </si>
  <si>
    <t>Acer 13.3"</t>
  </si>
  <si>
    <t>Lenovo 13.3"</t>
  </si>
  <si>
    <t>Asus 13.3"</t>
  </si>
  <si>
    <t>Dell 13.3"</t>
  </si>
  <si>
    <t>HP 13.3"</t>
  </si>
  <si>
    <t>Top</t>
  </si>
  <si>
    <t>Pants</t>
  </si>
  <si>
    <t>Jacket</t>
  </si>
  <si>
    <t>Shoes</t>
  </si>
  <si>
    <t>Skirt</t>
  </si>
  <si>
    <t>Bricks</t>
  </si>
  <si>
    <t xml:space="preserve">Lock </t>
  </si>
  <si>
    <t>Hammer</t>
  </si>
  <si>
    <t>Digger</t>
  </si>
  <si>
    <t>Handles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</si>
</sst>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21" fontId="0" fillId="0" borderId="0" xfId="0" applyNumberFormat="1"/>
    <xf numFmtId="20" fontId="0" fillId="0" borderId="0" xfId="0" applyNumberFormat="1"/>
    <xf numFmtId="0" fontId="2" fillId="0" borderId="0" xfId="0" applyFont="1"/>
    <xf numFmtId="0" fontId="3" fillId="0" borderId="0" xfId="0" applyFont="1"/>
    <xf numFmtId="17" fontId="0" fillId="0" borderId="0" xfId="0" applyNumberFormat="1"/>
    <xf numFmtId="0" fontId="0" fillId="0" borderId="0" xfId="0" applyAlignment="1">
      <alignment horizontal="center"/>
    </xf>
    <xf numFmtId="0" fontId="4" fillId="5" borderId="0" xfId="0" applyFont="1" applyFill="1" applyAlignment="1">
      <alignment horizontal="center" wrapText="1"/>
    </xf>
    <xf numFmtId="0" fontId="4" fillId="8" borderId="0" xfId="0" applyFont="1" applyFill="1" applyAlignment="1">
      <alignment horizontal="center" wrapText="1"/>
    </xf>
    <xf numFmtId="0" fontId="4" fillId="4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2" fillId="4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2" fillId="9" borderId="0" xfId="0" applyFont="1" applyFill="1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5DDE8-8CCC-42A7-A22F-AF75F8DEFF14}">
  <dimension ref="B10:F47"/>
  <sheetViews>
    <sheetView topLeftCell="A4" workbookViewId="0">
      <selection activeCell="B4" sqref="B4:Q4"/>
    </sheetView>
  </sheetViews>
  <sheetFormatPr defaultRowHeight="14.4" x14ac:dyDescent="0.3"/>
  <cols>
    <col min="2" max="2" width="11.44140625" bestFit="1" customWidth="1"/>
  </cols>
  <sheetData>
    <row r="10" spans="2:6" s="3" customFormat="1" ht="28.8" x14ac:dyDescent="0.3">
      <c r="B10" s="3" t="s">
        <v>14</v>
      </c>
      <c r="C10" s="3" t="s">
        <v>15</v>
      </c>
      <c r="D10" s="3" t="s">
        <v>17</v>
      </c>
      <c r="E10" s="3" t="s">
        <v>16</v>
      </c>
      <c r="F10" s="3" t="s">
        <v>18</v>
      </c>
    </row>
    <row r="11" spans="2:6" x14ac:dyDescent="0.3">
      <c r="B11" t="s">
        <v>7</v>
      </c>
      <c r="C11" s="4">
        <v>0.3125</v>
      </c>
      <c r="D11" s="5">
        <v>4.1666666666666664E-2</v>
      </c>
      <c r="E11" s="4">
        <v>0.70833333333333337</v>
      </c>
    </row>
    <row r="12" spans="2:6" x14ac:dyDescent="0.3">
      <c r="B12" t="s">
        <v>8</v>
      </c>
      <c r="C12" s="4">
        <v>0.3125</v>
      </c>
      <c r="D12" s="5">
        <v>4.1666666666666664E-2</v>
      </c>
      <c r="E12" s="4">
        <v>0.70833333333333337</v>
      </c>
    </row>
    <row r="13" spans="2:6" x14ac:dyDescent="0.3">
      <c r="B13" t="s">
        <v>9</v>
      </c>
      <c r="C13" s="4">
        <v>0.3125</v>
      </c>
      <c r="D13" s="5">
        <v>4.1666666666666664E-2</v>
      </c>
      <c r="E13" s="4">
        <v>0.70833333333333337</v>
      </c>
    </row>
    <row r="14" spans="2:6" x14ac:dyDescent="0.3">
      <c r="B14" t="s">
        <v>10</v>
      </c>
      <c r="C14" s="4">
        <v>0.3125</v>
      </c>
      <c r="D14" s="5">
        <v>4.1666666666666664E-2</v>
      </c>
      <c r="E14" s="4">
        <v>0.70833333333333337</v>
      </c>
    </row>
    <row r="15" spans="2:6" x14ac:dyDescent="0.3">
      <c r="B15" t="s">
        <v>11</v>
      </c>
      <c r="C15" s="4">
        <v>0.3125</v>
      </c>
      <c r="D15" s="5">
        <v>4.1666666666666664E-2</v>
      </c>
      <c r="E15" s="4">
        <v>0.70833333333333337</v>
      </c>
    </row>
    <row r="16" spans="2:6" x14ac:dyDescent="0.3">
      <c r="B16" t="s">
        <v>12</v>
      </c>
      <c r="C16" s="4">
        <v>0.3125</v>
      </c>
      <c r="D16" s="5">
        <v>4.1666666666666664E-2</v>
      </c>
      <c r="E16" s="4">
        <v>0.70833333333333337</v>
      </c>
    </row>
    <row r="17" spans="2:6" x14ac:dyDescent="0.3">
      <c r="B17" t="s">
        <v>13</v>
      </c>
      <c r="C17" s="4">
        <v>0.3125</v>
      </c>
      <c r="D17" s="5">
        <v>4.1666666666666664E-2</v>
      </c>
      <c r="E17" s="4">
        <v>0.70833333333333337</v>
      </c>
    </row>
    <row r="19" spans="2:6" x14ac:dyDescent="0.3">
      <c r="E19" t="s">
        <v>19</v>
      </c>
    </row>
    <row r="24" spans="2:6" ht="28.8" x14ac:dyDescent="0.3">
      <c r="B24" s="3" t="s">
        <v>14</v>
      </c>
      <c r="C24" s="3" t="s">
        <v>15</v>
      </c>
      <c r="D24" s="3" t="s">
        <v>17</v>
      </c>
      <c r="E24" s="3" t="s">
        <v>16</v>
      </c>
      <c r="F24" s="3" t="s">
        <v>18</v>
      </c>
    </row>
    <row r="25" spans="2:6" x14ac:dyDescent="0.3">
      <c r="B25" t="s">
        <v>7</v>
      </c>
      <c r="C25" s="4">
        <v>0.33333333333333331</v>
      </c>
      <c r="D25" s="5">
        <v>2.0833333333333332E-2</v>
      </c>
      <c r="E25" s="4">
        <v>0.71875</v>
      </c>
    </row>
    <row r="26" spans="2:6" x14ac:dyDescent="0.3">
      <c r="B26" t="s">
        <v>8</v>
      </c>
      <c r="C26" s="4">
        <v>0.33333333333333331</v>
      </c>
      <c r="D26" s="5">
        <v>2.0833333333333332E-2</v>
      </c>
      <c r="E26" s="4">
        <v>0.71875</v>
      </c>
    </row>
    <row r="27" spans="2:6" x14ac:dyDescent="0.3">
      <c r="B27" t="s">
        <v>9</v>
      </c>
      <c r="C27" s="4">
        <v>0.33333333333333331</v>
      </c>
      <c r="D27" s="5">
        <v>2.0833333333333332E-2</v>
      </c>
      <c r="E27" s="4">
        <v>0.71875</v>
      </c>
    </row>
    <row r="28" spans="2:6" x14ac:dyDescent="0.3">
      <c r="B28" t="s">
        <v>10</v>
      </c>
      <c r="C28" s="4">
        <v>0.33333333333333331</v>
      </c>
      <c r="D28" s="5">
        <v>2.0833333333333332E-2</v>
      </c>
      <c r="E28" s="4">
        <v>0.71875</v>
      </c>
    </row>
    <row r="29" spans="2:6" x14ac:dyDescent="0.3">
      <c r="B29" t="s">
        <v>11</v>
      </c>
      <c r="C29" s="4">
        <v>0.33333333333333331</v>
      </c>
      <c r="D29" s="5">
        <v>2.0833333333333332E-2</v>
      </c>
      <c r="E29" s="4">
        <v>0.71875</v>
      </c>
    </row>
    <row r="30" spans="2:6" x14ac:dyDescent="0.3">
      <c r="B30" t="s">
        <v>12</v>
      </c>
      <c r="C30" s="4"/>
      <c r="D30" s="5"/>
      <c r="E30" s="4"/>
    </row>
    <row r="31" spans="2:6" x14ac:dyDescent="0.3">
      <c r="B31" t="s">
        <v>13</v>
      </c>
      <c r="C31" s="4"/>
      <c r="D31" s="5"/>
      <c r="E31" s="4"/>
    </row>
    <row r="33" spans="2:6" x14ac:dyDescent="0.3">
      <c r="E33" t="s">
        <v>19</v>
      </c>
    </row>
    <row r="38" spans="2:6" ht="28.8" x14ac:dyDescent="0.3">
      <c r="B38" s="3" t="s">
        <v>14</v>
      </c>
      <c r="C38" s="3" t="s">
        <v>15</v>
      </c>
      <c r="D38" s="3" t="s">
        <v>17</v>
      </c>
      <c r="E38" s="3" t="s">
        <v>16</v>
      </c>
      <c r="F38" s="3" t="s">
        <v>18</v>
      </c>
    </row>
    <row r="39" spans="2:6" x14ac:dyDescent="0.3">
      <c r="B39" t="s">
        <v>7</v>
      </c>
      <c r="C39" s="4">
        <v>0.32291666666666669</v>
      </c>
      <c r="D39" s="5">
        <v>3.125E-2</v>
      </c>
      <c r="E39" s="4">
        <v>0.75</v>
      </c>
    </row>
    <row r="40" spans="2:6" x14ac:dyDescent="0.3">
      <c r="B40" t="s">
        <v>8</v>
      </c>
      <c r="C40" s="4">
        <v>0.32291666666666669</v>
      </c>
      <c r="D40" s="5">
        <v>3.125E-2</v>
      </c>
      <c r="E40" s="4">
        <v>0.75</v>
      </c>
    </row>
    <row r="41" spans="2:6" x14ac:dyDescent="0.3">
      <c r="B41" t="s">
        <v>9</v>
      </c>
      <c r="C41" s="4">
        <v>0.32291666666666669</v>
      </c>
      <c r="D41" s="5">
        <v>3.125E-2</v>
      </c>
      <c r="E41" s="4">
        <v>0.75</v>
      </c>
    </row>
    <row r="42" spans="2:6" x14ac:dyDescent="0.3">
      <c r="B42" t="s">
        <v>10</v>
      </c>
      <c r="C42" s="4">
        <v>0.32291666666666669</v>
      </c>
      <c r="D42" s="5">
        <v>3.125E-2</v>
      </c>
      <c r="E42" s="4">
        <v>0.75</v>
      </c>
    </row>
    <row r="43" spans="2:6" x14ac:dyDescent="0.3">
      <c r="B43" t="s">
        <v>11</v>
      </c>
      <c r="C43" s="4">
        <v>0.32291666666666669</v>
      </c>
      <c r="D43" s="5">
        <v>3.125E-2</v>
      </c>
      <c r="E43" s="4">
        <v>0.75</v>
      </c>
    </row>
    <row r="44" spans="2:6" x14ac:dyDescent="0.3">
      <c r="B44" t="s">
        <v>12</v>
      </c>
      <c r="C44" s="4"/>
      <c r="D44" s="5"/>
      <c r="E44" s="4"/>
    </row>
    <row r="45" spans="2:6" x14ac:dyDescent="0.3">
      <c r="B45" t="s">
        <v>13</v>
      </c>
      <c r="C45" s="4"/>
      <c r="D45" s="5"/>
      <c r="E45" s="4"/>
    </row>
    <row r="47" spans="2:6" x14ac:dyDescent="0.3">
      <c r="E47" t="s">
        <v>19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7"/>
  <sheetViews>
    <sheetView workbookViewId="0">
      <selection activeCell="S10" sqref="S10"/>
    </sheetView>
  </sheetViews>
  <sheetFormatPr defaultRowHeight="14.4" x14ac:dyDescent="0.3"/>
  <cols>
    <col min="6" max="6" width="7" customWidth="1"/>
  </cols>
  <sheetData>
    <row r="1" spans="1:18" x14ac:dyDescent="0.3">
      <c r="A1" t="s">
        <v>238</v>
      </c>
    </row>
    <row r="5" spans="1:18" x14ac:dyDescent="0.3">
      <c r="D5" t="s">
        <v>66</v>
      </c>
      <c r="E5" t="s">
        <v>67</v>
      </c>
      <c r="F5" t="s">
        <v>68</v>
      </c>
      <c r="J5" t="s">
        <v>66</v>
      </c>
      <c r="K5" t="s">
        <v>67</v>
      </c>
      <c r="L5" t="s">
        <v>68</v>
      </c>
      <c r="P5" t="s">
        <v>66</v>
      </c>
      <c r="Q5" t="s">
        <v>67</v>
      </c>
      <c r="R5" t="s">
        <v>68</v>
      </c>
    </row>
    <row r="6" spans="1:18" x14ac:dyDescent="0.3">
      <c r="C6" t="s">
        <v>54</v>
      </c>
      <c r="D6">
        <v>586</v>
      </c>
      <c r="E6">
        <v>550.83999999999992</v>
      </c>
      <c r="I6" s="8">
        <v>43101</v>
      </c>
      <c r="J6">
        <v>396</v>
      </c>
      <c r="K6">
        <v>39.6</v>
      </c>
      <c r="O6" s="8">
        <v>42979</v>
      </c>
      <c r="P6">
        <v>411</v>
      </c>
      <c r="Q6">
        <v>238.38</v>
      </c>
    </row>
    <row r="7" spans="1:18" x14ac:dyDescent="0.3">
      <c r="C7" t="s">
        <v>55</v>
      </c>
      <c r="D7">
        <v>586</v>
      </c>
      <c r="E7">
        <v>539.12</v>
      </c>
      <c r="I7" s="8">
        <v>43132</v>
      </c>
      <c r="J7">
        <v>396</v>
      </c>
      <c r="K7">
        <v>134.64000000000001</v>
      </c>
      <c r="O7" s="8">
        <v>43009</v>
      </c>
      <c r="P7">
        <v>411</v>
      </c>
      <c r="Q7">
        <v>258.93</v>
      </c>
    </row>
    <row r="8" spans="1:18" x14ac:dyDescent="0.3">
      <c r="C8" t="s">
        <v>56</v>
      </c>
      <c r="D8">
        <v>586</v>
      </c>
      <c r="E8">
        <v>29.3</v>
      </c>
      <c r="I8" s="8">
        <v>43160</v>
      </c>
      <c r="J8">
        <v>396</v>
      </c>
      <c r="K8">
        <v>190.07999999999998</v>
      </c>
      <c r="O8" s="8">
        <v>43040</v>
      </c>
      <c r="P8">
        <v>411</v>
      </c>
      <c r="Q8">
        <v>12.33</v>
      </c>
    </row>
    <row r="9" spans="1:18" x14ac:dyDescent="0.3">
      <c r="C9" t="s">
        <v>57</v>
      </c>
      <c r="D9">
        <v>586</v>
      </c>
      <c r="E9">
        <v>433.64</v>
      </c>
      <c r="I9" s="8">
        <v>43191</v>
      </c>
      <c r="J9">
        <v>396</v>
      </c>
      <c r="K9">
        <v>27.720000000000002</v>
      </c>
      <c r="O9" s="8">
        <v>43070</v>
      </c>
      <c r="P9">
        <v>411</v>
      </c>
      <c r="Q9">
        <v>283.58999999999997</v>
      </c>
    </row>
    <row r="10" spans="1:18" x14ac:dyDescent="0.3">
      <c r="C10" t="s">
        <v>58</v>
      </c>
      <c r="D10">
        <v>586</v>
      </c>
      <c r="E10">
        <v>82.04</v>
      </c>
      <c r="I10" s="8">
        <v>43221</v>
      </c>
      <c r="J10">
        <v>396</v>
      </c>
      <c r="K10">
        <v>229.67999999999998</v>
      </c>
      <c r="O10" s="8">
        <v>43101</v>
      </c>
      <c r="P10">
        <v>411</v>
      </c>
      <c r="Q10">
        <v>357.57</v>
      </c>
    </row>
    <row r="11" spans="1:18" x14ac:dyDescent="0.3">
      <c r="C11" t="s">
        <v>59</v>
      </c>
      <c r="D11">
        <v>586</v>
      </c>
      <c r="E11">
        <v>257.83999999999997</v>
      </c>
      <c r="I11" s="8">
        <v>43252</v>
      </c>
      <c r="J11">
        <v>396</v>
      </c>
      <c r="K11">
        <v>376.2</v>
      </c>
      <c r="O11" s="8">
        <v>43132</v>
      </c>
      <c r="P11">
        <v>411</v>
      </c>
      <c r="Q11">
        <v>324.69</v>
      </c>
    </row>
    <row r="12" spans="1:18" x14ac:dyDescent="0.3">
      <c r="C12" t="s">
        <v>60</v>
      </c>
      <c r="D12">
        <v>586</v>
      </c>
      <c r="E12">
        <v>404.34</v>
      </c>
      <c r="I12" s="8">
        <v>43282</v>
      </c>
      <c r="J12">
        <v>396</v>
      </c>
      <c r="K12">
        <v>130.68</v>
      </c>
      <c r="O12" s="8">
        <v>43160</v>
      </c>
      <c r="P12">
        <v>411</v>
      </c>
      <c r="Q12">
        <v>4.1100000000000003</v>
      </c>
    </row>
    <row r="13" spans="1:18" x14ac:dyDescent="0.3">
      <c r="C13" t="s">
        <v>61</v>
      </c>
      <c r="D13">
        <v>586</v>
      </c>
      <c r="E13">
        <v>339.88</v>
      </c>
      <c r="I13" s="8">
        <v>43313</v>
      </c>
      <c r="J13">
        <v>396</v>
      </c>
      <c r="K13">
        <v>312.84000000000003</v>
      </c>
      <c r="O13" s="8">
        <v>43191</v>
      </c>
      <c r="P13">
        <v>411</v>
      </c>
      <c r="Q13">
        <v>24.66</v>
      </c>
    </row>
    <row r="14" spans="1:18" x14ac:dyDescent="0.3">
      <c r="C14" t="s">
        <v>62</v>
      </c>
      <c r="D14">
        <v>586</v>
      </c>
      <c r="E14">
        <v>375.04</v>
      </c>
      <c r="I14" s="8">
        <v>43344</v>
      </c>
      <c r="J14">
        <v>396</v>
      </c>
      <c r="K14">
        <v>182.16</v>
      </c>
      <c r="O14" s="8">
        <v>43221</v>
      </c>
      <c r="P14">
        <v>411</v>
      </c>
      <c r="Q14">
        <v>78.09</v>
      </c>
    </row>
    <row r="15" spans="1:18" x14ac:dyDescent="0.3">
      <c r="C15" t="s">
        <v>63</v>
      </c>
      <c r="D15">
        <v>586</v>
      </c>
      <c r="E15">
        <v>216.82</v>
      </c>
      <c r="I15" s="8">
        <v>43374</v>
      </c>
      <c r="J15">
        <v>396</v>
      </c>
      <c r="K15">
        <v>360.36</v>
      </c>
      <c r="O15" s="8">
        <v>43252</v>
      </c>
      <c r="P15">
        <v>411</v>
      </c>
      <c r="Q15">
        <v>189.06</v>
      </c>
    </row>
    <row r="16" spans="1:18" x14ac:dyDescent="0.3">
      <c r="C16" t="s">
        <v>64</v>
      </c>
      <c r="D16">
        <v>586</v>
      </c>
      <c r="E16">
        <v>293</v>
      </c>
      <c r="I16" s="8">
        <v>43405</v>
      </c>
      <c r="J16">
        <v>396</v>
      </c>
      <c r="K16">
        <v>201.96</v>
      </c>
      <c r="O16" s="8">
        <v>43282</v>
      </c>
      <c r="P16">
        <v>411</v>
      </c>
      <c r="Q16">
        <v>160.29</v>
      </c>
    </row>
    <row r="17" spans="3:17" x14ac:dyDescent="0.3">
      <c r="C17" t="s">
        <v>65</v>
      </c>
      <c r="D17">
        <v>586</v>
      </c>
      <c r="E17">
        <v>146.5</v>
      </c>
      <c r="I17" s="8">
        <v>43435</v>
      </c>
      <c r="J17">
        <v>396</v>
      </c>
      <c r="K17">
        <v>150.47999999999999</v>
      </c>
      <c r="O17" s="8">
        <v>43313</v>
      </c>
      <c r="P17">
        <v>411</v>
      </c>
      <c r="Q17">
        <v>267.15000000000003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34"/>
  <sheetViews>
    <sheetView workbookViewId="0">
      <selection activeCell="K8" sqref="K8"/>
    </sheetView>
  </sheetViews>
  <sheetFormatPr defaultRowHeight="14.4" x14ac:dyDescent="0.3"/>
  <cols>
    <col min="4" max="4" width="16" bestFit="1" customWidth="1"/>
    <col min="5" max="5" width="16.33203125" bestFit="1" customWidth="1"/>
    <col min="6" max="6" width="17.88671875" bestFit="1" customWidth="1"/>
    <col min="9" max="9" width="4.88671875" customWidth="1"/>
    <col min="10" max="11" width="30.44140625" customWidth="1"/>
    <col min="14" max="14" width="6.33203125" bestFit="1" customWidth="1"/>
    <col min="15" max="15" width="10.5546875" bestFit="1" customWidth="1"/>
    <col min="16" max="16" width="15.109375" bestFit="1" customWidth="1"/>
  </cols>
  <sheetData>
    <row r="1" spans="1:16" x14ac:dyDescent="0.3">
      <c r="A1" t="s">
        <v>72</v>
      </c>
    </row>
    <row r="2" spans="1:16" x14ac:dyDescent="0.3">
      <c r="A2" t="s">
        <v>73</v>
      </c>
    </row>
    <row r="3" spans="1:16" x14ac:dyDescent="0.3">
      <c r="A3" t="s">
        <v>74</v>
      </c>
    </row>
    <row r="5" spans="1:16" x14ac:dyDescent="0.3">
      <c r="E5" s="1" t="s">
        <v>54</v>
      </c>
      <c r="F5" s="1" t="s">
        <v>55</v>
      </c>
      <c r="J5" s="1" t="s">
        <v>70</v>
      </c>
      <c r="K5" s="1" t="s">
        <v>71</v>
      </c>
      <c r="O5" s="1" t="s">
        <v>70</v>
      </c>
      <c r="P5" s="1" t="s">
        <v>71</v>
      </c>
    </row>
    <row r="6" spans="1:16" x14ac:dyDescent="0.3">
      <c r="E6" s="1">
        <v>50</v>
      </c>
      <c r="F6" s="1">
        <v>100</v>
      </c>
      <c r="J6" s="1">
        <v>75</v>
      </c>
      <c r="K6" s="1">
        <v>30</v>
      </c>
      <c r="O6" s="1">
        <v>75</v>
      </c>
      <c r="P6" s="1">
        <v>30</v>
      </c>
    </row>
    <row r="7" spans="1:16" x14ac:dyDescent="0.3">
      <c r="D7" t="s">
        <v>69</v>
      </c>
      <c r="E7" t="s">
        <v>255</v>
      </c>
      <c r="F7" t="s">
        <v>256</v>
      </c>
      <c r="I7" t="s">
        <v>69</v>
      </c>
      <c r="J7" t="s">
        <v>257</v>
      </c>
      <c r="K7" t="s">
        <v>258</v>
      </c>
      <c r="N7" t="s">
        <v>69</v>
      </c>
      <c r="O7" t="s">
        <v>257</v>
      </c>
      <c r="P7" t="s">
        <v>258</v>
      </c>
    </row>
    <row r="8" spans="1:16" x14ac:dyDescent="0.3">
      <c r="D8" t="s">
        <v>75</v>
      </c>
      <c r="E8">
        <v>31</v>
      </c>
      <c r="F8">
        <v>59</v>
      </c>
      <c r="I8" t="s">
        <v>102</v>
      </c>
      <c r="J8">
        <v>68</v>
      </c>
      <c r="K8">
        <v>17</v>
      </c>
      <c r="N8" t="s">
        <v>128</v>
      </c>
      <c r="O8">
        <v>43</v>
      </c>
      <c r="P8">
        <v>29</v>
      </c>
    </row>
    <row r="9" spans="1:16" x14ac:dyDescent="0.3">
      <c r="D9" t="s">
        <v>76</v>
      </c>
      <c r="E9">
        <v>23</v>
      </c>
      <c r="F9">
        <v>55</v>
      </c>
      <c r="I9" t="s">
        <v>103</v>
      </c>
      <c r="J9">
        <v>31</v>
      </c>
      <c r="K9">
        <v>26</v>
      </c>
      <c r="N9" t="s">
        <v>129</v>
      </c>
      <c r="O9">
        <v>23</v>
      </c>
      <c r="P9">
        <v>3</v>
      </c>
    </row>
    <row r="10" spans="1:16" x14ac:dyDescent="0.3">
      <c r="D10" t="s">
        <v>77</v>
      </c>
      <c r="E10">
        <v>20</v>
      </c>
      <c r="F10">
        <v>69</v>
      </c>
      <c r="I10" t="s">
        <v>104</v>
      </c>
      <c r="J10">
        <v>4</v>
      </c>
      <c r="K10">
        <v>30</v>
      </c>
      <c r="N10" t="s">
        <v>130</v>
      </c>
      <c r="O10">
        <v>47</v>
      </c>
      <c r="P10">
        <v>7</v>
      </c>
    </row>
    <row r="11" spans="1:16" x14ac:dyDescent="0.3">
      <c r="D11" t="s">
        <v>78</v>
      </c>
      <c r="E11">
        <v>18</v>
      </c>
      <c r="F11">
        <v>19</v>
      </c>
      <c r="I11" t="s">
        <v>105</v>
      </c>
      <c r="J11">
        <v>32</v>
      </c>
      <c r="K11">
        <v>0</v>
      </c>
      <c r="N11" t="s">
        <v>131</v>
      </c>
      <c r="O11">
        <v>34</v>
      </c>
      <c r="P11">
        <v>14</v>
      </c>
    </row>
    <row r="12" spans="1:16" x14ac:dyDescent="0.3">
      <c r="D12" t="s">
        <v>79</v>
      </c>
      <c r="E12">
        <v>34</v>
      </c>
      <c r="F12">
        <v>19</v>
      </c>
      <c r="I12" t="s">
        <v>106</v>
      </c>
      <c r="J12">
        <v>25</v>
      </c>
      <c r="K12">
        <v>7</v>
      </c>
      <c r="N12" t="s">
        <v>132</v>
      </c>
      <c r="O12">
        <v>64</v>
      </c>
      <c r="P12">
        <v>5</v>
      </c>
    </row>
    <row r="13" spans="1:16" x14ac:dyDescent="0.3">
      <c r="D13" t="s">
        <v>80</v>
      </c>
      <c r="E13">
        <v>3</v>
      </c>
      <c r="F13">
        <v>83</v>
      </c>
      <c r="I13" t="s">
        <v>107</v>
      </c>
      <c r="J13">
        <v>0</v>
      </c>
      <c r="K13">
        <v>11</v>
      </c>
      <c r="N13" t="s">
        <v>133</v>
      </c>
      <c r="O13">
        <v>69</v>
      </c>
      <c r="P13">
        <v>27</v>
      </c>
    </row>
    <row r="14" spans="1:16" x14ac:dyDescent="0.3">
      <c r="D14" t="s">
        <v>81</v>
      </c>
      <c r="E14">
        <v>28</v>
      </c>
      <c r="F14">
        <v>1</v>
      </c>
      <c r="I14" t="s">
        <v>108</v>
      </c>
      <c r="J14">
        <v>23</v>
      </c>
      <c r="K14">
        <v>2</v>
      </c>
      <c r="N14" t="s">
        <v>134</v>
      </c>
      <c r="O14">
        <v>58</v>
      </c>
      <c r="P14">
        <v>3</v>
      </c>
    </row>
    <row r="15" spans="1:16" x14ac:dyDescent="0.3">
      <c r="D15" t="s">
        <v>82</v>
      </c>
      <c r="E15">
        <v>32</v>
      </c>
      <c r="F15">
        <v>42</v>
      </c>
      <c r="I15" t="s">
        <v>109</v>
      </c>
      <c r="J15">
        <v>50</v>
      </c>
      <c r="K15">
        <v>16</v>
      </c>
      <c r="N15" t="s">
        <v>135</v>
      </c>
      <c r="O15">
        <v>62</v>
      </c>
      <c r="P15">
        <v>9</v>
      </c>
    </row>
    <row r="16" spans="1:16" x14ac:dyDescent="0.3">
      <c r="D16" t="s">
        <v>83</v>
      </c>
      <c r="E16">
        <v>16</v>
      </c>
      <c r="F16">
        <v>74</v>
      </c>
      <c r="I16" t="s">
        <v>110</v>
      </c>
      <c r="J16">
        <v>2</v>
      </c>
      <c r="K16">
        <v>21</v>
      </c>
      <c r="N16" t="s">
        <v>136</v>
      </c>
      <c r="O16">
        <v>9</v>
      </c>
      <c r="P16">
        <v>10</v>
      </c>
    </row>
    <row r="17" spans="4:16" x14ac:dyDescent="0.3">
      <c r="D17" t="s">
        <v>84</v>
      </c>
      <c r="E17">
        <v>41</v>
      </c>
      <c r="F17">
        <v>15</v>
      </c>
      <c r="I17" t="s">
        <v>111</v>
      </c>
      <c r="J17">
        <v>73</v>
      </c>
      <c r="K17">
        <v>20</v>
      </c>
      <c r="N17" t="s">
        <v>137</v>
      </c>
      <c r="O17">
        <v>27</v>
      </c>
      <c r="P17">
        <v>12</v>
      </c>
    </row>
    <row r="18" spans="4:16" x14ac:dyDescent="0.3">
      <c r="D18" t="s">
        <v>85</v>
      </c>
      <c r="E18">
        <v>22</v>
      </c>
      <c r="F18">
        <v>22</v>
      </c>
      <c r="I18" t="s">
        <v>112</v>
      </c>
      <c r="J18">
        <v>0</v>
      </c>
      <c r="K18">
        <v>13</v>
      </c>
      <c r="N18" t="s">
        <v>138</v>
      </c>
      <c r="O18">
        <v>44</v>
      </c>
      <c r="P18">
        <v>21</v>
      </c>
    </row>
    <row r="19" spans="4:16" x14ac:dyDescent="0.3">
      <c r="D19" t="s">
        <v>86</v>
      </c>
      <c r="E19">
        <v>22</v>
      </c>
      <c r="F19">
        <v>60</v>
      </c>
      <c r="I19" t="s">
        <v>113</v>
      </c>
      <c r="J19">
        <v>54</v>
      </c>
      <c r="K19">
        <v>24</v>
      </c>
      <c r="N19" t="s">
        <v>139</v>
      </c>
      <c r="O19">
        <v>46</v>
      </c>
      <c r="P19">
        <v>0</v>
      </c>
    </row>
    <row r="20" spans="4:16" x14ac:dyDescent="0.3">
      <c r="D20" t="s">
        <v>87</v>
      </c>
      <c r="E20">
        <v>7</v>
      </c>
      <c r="F20">
        <v>57</v>
      </c>
      <c r="I20" t="s">
        <v>114</v>
      </c>
      <c r="J20">
        <v>47</v>
      </c>
      <c r="K20">
        <v>25</v>
      </c>
      <c r="N20" t="s">
        <v>140</v>
      </c>
      <c r="O20">
        <v>60</v>
      </c>
      <c r="P20">
        <v>9</v>
      </c>
    </row>
    <row r="21" spans="4:16" x14ac:dyDescent="0.3">
      <c r="D21" t="s">
        <v>88</v>
      </c>
      <c r="E21">
        <v>21</v>
      </c>
      <c r="F21">
        <v>12</v>
      </c>
      <c r="I21" t="s">
        <v>115</v>
      </c>
      <c r="J21">
        <v>25</v>
      </c>
      <c r="K21">
        <v>18</v>
      </c>
      <c r="N21" t="s">
        <v>141</v>
      </c>
      <c r="O21">
        <v>37</v>
      </c>
      <c r="P21">
        <v>5</v>
      </c>
    </row>
    <row r="22" spans="4:16" x14ac:dyDescent="0.3">
      <c r="D22" t="s">
        <v>89</v>
      </c>
      <c r="E22">
        <v>3</v>
      </c>
      <c r="F22">
        <v>78</v>
      </c>
      <c r="I22" t="s">
        <v>116</v>
      </c>
      <c r="J22">
        <v>7</v>
      </c>
      <c r="K22">
        <v>6</v>
      </c>
      <c r="N22" t="s">
        <v>142</v>
      </c>
      <c r="O22">
        <v>68</v>
      </c>
      <c r="P22">
        <v>25</v>
      </c>
    </row>
    <row r="23" spans="4:16" x14ac:dyDescent="0.3">
      <c r="D23" t="s">
        <v>90</v>
      </c>
      <c r="E23">
        <v>42</v>
      </c>
      <c r="F23">
        <v>48</v>
      </c>
      <c r="I23" t="s">
        <v>117</v>
      </c>
      <c r="J23">
        <v>29</v>
      </c>
      <c r="K23">
        <v>19</v>
      </c>
      <c r="N23" t="s">
        <v>143</v>
      </c>
      <c r="O23">
        <v>44</v>
      </c>
      <c r="P23">
        <v>8</v>
      </c>
    </row>
    <row r="24" spans="4:16" x14ac:dyDescent="0.3">
      <c r="D24" t="s">
        <v>91</v>
      </c>
      <c r="E24">
        <v>33</v>
      </c>
      <c r="F24">
        <v>74</v>
      </c>
      <c r="I24" t="s">
        <v>118</v>
      </c>
      <c r="J24">
        <v>21</v>
      </c>
      <c r="K24">
        <v>25</v>
      </c>
      <c r="N24" t="s">
        <v>144</v>
      </c>
      <c r="O24">
        <v>32</v>
      </c>
      <c r="P24">
        <v>29</v>
      </c>
    </row>
    <row r="25" spans="4:16" x14ac:dyDescent="0.3">
      <c r="D25" t="s">
        <v>92</v>
      </c>
      <c r="E25">
        <v>0</v>
      </c>
      <c r="F25">
        <v>76</v>
      </c>
      <c r="I25" t="s">
        <v>119</v>
      </c>
      <c r="J25">
        <v>36</v>
      </c>
      <c r="K25">
        <v>5</v>
      </c>
      <c r="N25" t="s">
        <v>145</v>
      </c>
      <c r="O25">
        <v>20</v>
      </c>
      <c r="P25">
        <v>28</v>
      </c>
    </row>
    <row r="26" spans="4:16" x14ac:dyDescent="0.3">
      <c r="D26" t="s">
        <v>93</v>
      </c>
      <c r="E26">
        <v>16</v>
      </c>
      <c r="F26">
        <v>67</v>
      </c>
      <c r="I26" t="s">
        <v>120</v>
      </c>
      <c r="J26">
        <v>71</v>
      </c>
      <c r="K26">
        <v>16</v>
      </c>
      <c r="N26" t="s">
        <v>146</v>
      </c>
      <c r="O26">
        <v>43</v>
      </c>
      <c r="P26">
        <v>21</v>
      </c>
    </row>
    <row r="27" spans="4:16" x14ac:dyDescent="0.3">
      <c r="D27" t="s">
        <v>94</v>
      </c>
      <c r="E27">
        <v>29</v>
      </c>
      <c r="F27">
        <v>72</v>
      </c>
      <c r="I27" t="s">
        <v>121</v>
      </c>
      <c r="J27">
        <v>66</v>
      </c>
      <c r="K27">
        <v>26</v>
      </c>
      <c r="N27" t="s">
        <v>147</v>
      </c>
      <c r="O27">
        <v>2</v>
      </c>
      <c r="P27">
        <v>4</v>
      </c>
    </row>
    <row r="28" spans="4:16" x14ac:dyDescent="0.3">
      <c r="D28" t="s">
        <v>95</v>
      </c>
      <c r="E28">
        <v>0</v>
      </c>
      <c r="F28">
        <v>49</v>
      </c>
      <c r="I28" t="s">
        <v>122</v>
      </c>
      <c r="J28">
        <v>50</v>
      </c>
      <c r="K28">
        <v>24</v>
      </c>
      <c r="N28" t="s">
        <v>148</v>
      </c>
      <c r="O28">
        <v>21</v>
      </c>
      <c r="P28">
        <v>5</v>
      </c>
    </row>
    <row r="29" spans="4:16" x14ac:dyDescent="0.3">
      <c r="D29" t="s">
        <v>96</v>
      </c>
      <c r="E29">
        <v>49</v>
      </c>
      <c r="F29">
        <v>84</v>
      </c>
      <c r="I29" t="s">
        <v>123</v>
      </c>
      <c r="J29">
        <v>17</v>
      </c>
      <c r="K29">
        <v>10</v>
      </c>
      <c r="N29" t="s">
        <v>149</v>
      </c>
      <c r="O29">
        <v>40</v>
      </c>
      <c r="P29">
        <v>10</v>
      </c>
    </row>
    <row r="30" spans="4:16" x14ac:dyDescent="0.3">
      <c r="D30" t="s">
        <v>97</v>
      </c>
      <c r="E30">
        <v>38</v>
      </c>
      <c r="F30">
        <v>49</v>
      </c>
      <c r="I30" t="s">
        <v>124</v>
      </c>
      <c r="J30">
        <v>41</v>
      </c>
      <c r="K30">
        <v>30</v>
      </c>
      <c r="N30" t="s">
        <v>150</v>
      </c>
      <c r="O30">
        <v>64</v>
      </c>
      <c r="P30">
        <v>0</v>
      </c>
    </row>
    <row r="31" spans="4:16" x14ac:dyDescent="0.3">
      <c r="D31" t="s">
        <v>98</v>
      </c>
      <c r="E31">
        <v>28</v>
      </c>
      <c r="F31">
        <v>53</v>
      </c>
      <c r="I31" t="s">
        <v>125</v>
      </c>
      <c r="J31">
        <v>50</v>
      </c>
      <c r="K31">
        <v>8</v>
      </c>
      <c r="N31" t="s">
        <v>151</v>
      </c>
      <c r="O31">
        <v>12</v>
      </c>
      <c r="P31">
        <v>28</v>
      </c>
    </row>
    <row r="32" spans="4:16" x14ac:dyDescent="0.3">
      <c r="D32" t="s">
        <v>99</v>
      </c>
      <c r="E32">
        <v>49</v>
      </c>
      <c r="F32">
        <v>41</v>
      </c>
      <c r="I32" t="s">
        <v>126</v>
      </c>
      <c r="J32">
        <v>33</v>
      </c>
      <c r="K32">
        <v>21</v>
      </c>
      <c r="N32" t="s">
        <v>152</v>
      </c>
      <c r="O32">
        <v>37</v>
      </c>
      <c r="P32">
        <v>21</v>
      </c>
    </row>
    <row r="33" spans="4:16" x14ac:dyDescent="0.3">
      <c r="D33" t="s">
        <v>100</v>
      </c>
      <c r="E33">
        <v>20</v>
      </c>
      <c r="F33">
        <v>36</v>
      </c>
      <c r="I33" t="s">
        <v>127</v>
      </c>
      <c r="J33">
        <v>27</v>
      </c>
      <c r="K33">
        <v>17</v>
      </c>
      <c r="N33" t="s">
        <v>153</v>
      </c>
      <c r="O33">
        <v>49</v>
      </c>
      <c r="P33">
        <v>9</v>
      </c>
    </row>
    <row r="34" spans="4:16" x14ac:dyDescent="0.3">
      <c r="D34" t="s">
        <v>101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40DD4-F21C-4DB2-8EF8-253402EAB34C}">
  <dimension ref="D6:V21"/>
  <sheetViews>
    <sheetView tabSelected="1" workbookViewId="0">
      <selection activeCell="S12" sqref="S12"/>
    </sheetView>
  </sheetViews>
  <sheetFormatPr defaultRowHeight="14.4" x14ac:dyDescent="0.3"/>
  <sheetData>
    <row r="6" spans="4:22" x14ac:dyDescent="0.3">
      <c r="D6" t="s">
        <v>259</v>
      </c>
      <c r="E6" t="s">
        <v>260</v>
      </c>
      <c r="F6" t="s">
        <v>261</v>
      </c>
      <c r="G6" t="s">
        <v>262</v>
      </c>
      <c r="H6" t="s">
        <v>263</v>
      </c>
      <c r="K6" t="s">
        <v>259</v>
      </c>
      <c r="L6" t="s">
        <v>260</v>
      </c>
      <c r="M6" t="s">
        <v>261</v>
      </c>
      <c r="N6" t="s">
        <v>262</v>
      </c>
      <c r="O6" t="s">
        <v>263</v>
      </c>
      <c r="R6" t="s">
        <v>259</v>
      </c>
      <c r="S6" t="s">
        <v>260</v>
      </c>
      <c r="T6" t="s">
        <v>261</v>
      </c>
      <c r="U6" t="s">
        <v>262</v>
      </c>
      <c r="V6" t="s">
        <v>263</v>
      </c>
    </row>
    <row r="7" spans="4:22" x14ac:dyDescent="0.3">
      <c r="D7" t="s">
        <v>264</v>
      </c>
      <c r="E7" s="18">
        <v>43582</v>
      </c>
      <c r="F7" s="18">
        <v>43663</v>
      </c>
      <c r="K7" t="s">
        <v>279</v>
      </c>
      <c r="L7" s="18">
        <v>43638</v>
      </c>
      <c r="M7" s="18">
        <v>43639</v>
      </c>
      <c r="R7" t="s">
        <v>284</v>
      </c>
      <c r="S7" s="18">
        <v>43476</v>
      </c>
      <c r="T7" s="18">
        <v>43570</v>
      </c>
    </row>
    <row r="8" spans="4:22" x14ac:dyDescent="0.3">
      <c r="D8" t="s">
        <v>265</v>
      </c>
      <c r="E8" s="18">
        <v>43554</v>
      </c>
      <c r="F8" s="18">
        <v>43614</v>
      </c>
      <c r="K8" t="s">
        <v>280</v>
      </c>
      <c r="L8" s="18">
        <v>43583</v>
      </c>
      <c r="M8" s="18">
        <v>43669</v>
      </c>
      <c r="R8" t="s">
        <v>42</v>
      </c>
      <c r="S8" s="18">
        <v>43442</v>
      </c>
      <c r="T8" s="18">
        <v>43468</v>
      </c>
    </row>
    <row r="9" spans="4:22" x14ac:dyDescent="0.3">
      <c r="D9" t="s">
        <v>266</v>
      </c>
      <c r="E9" s="18">
        <v>43452</v>
      </c>
      <c r="F9" s="18">
        <v>43478</v>
      </c>
      <c r="K9" t="s">
        <v>281</v>
      </c>
      <c r="L9" s="18">
        <v>43483</v>
      </c>
      <c r="M9" s="18">
        <v>43494</v>
      </c>
      <c r="R9" t="s">
        <v>288</v>
      </c>
      <c r="S9" s="18">
        <v>43567</v>
      </c>
      <c r="T9" s="18">
        <v>43625</v>
      </c>
    </row>
    <row r="10" spans="4:22" x14ac:dyDescent="0.3">
      <c r="D10" t="s">
        <v>267</v>
      </c>
      <c r="E10" s="18">
        <v>43566</v>
      </c>
      <c r="F10" s="18">
        <v>43654</v>
      </c>
      <c r="K10" t="s">
        <v>282</v>
      </c>
      <c r="L10" s="18">
        <v>43575</v>
      </c>
      <c r="M10" s="18">
        <v>43637</v>
      </c>
      <c r="R10" t="s">
        <v>285</v>
      </c>
      <c r="S10" s="18">
        <v>43497</v>
      </c>
      <c r="T10" s="18">
        <v>43556</v>
      </c>
    </row>
    <row r="11" spans="4:22" x14ac:dyDescent="0.3">
      <c r="D11" t="s">
        <v>268</v>
      </c>
      <c r="E11" s="18">
        <v>43472</v>
      </c>
      <c r="F11" s="18">
        <v>43485</v>
      </c>
      <c r="K11" t="s">
        <v>283</v>
      </c>
      <c r="L11" s="18">
        <v>43474</v>
      </c>
      <c r="M11" s="18">
        <v>43476</v>
      </c>
      <c r="R11" t="s">
        <v>286</v>
      </c>
      <c r="S11" s="18">
        <v>43501</v>
      </c>
      <c r="T11" s="18">
        <v>43515</v>
      </c>
    </row>
    <row r="12" spans="4:22" x14ac:dyDescent="0.3">
      <c r="D12" t="s">
        <v>269</v>
      </c>
      <c r="E12" s="18">
        <v>43461</v>
      </c>
      <c r="F12" s="18">
        <v>43489</v>
      </c>
      <c r="L12" s="18"/>
      <c r="M12" s="18"/>
      <c r="R12" t="s">
        <v>287</v>
      </c>
      <c r="S12" s="18">
        <v>43515</v>
      </c>
      <c r="T12" s="18">
        <v>43543</v>
      </c>
    </row>
    <row r="13" spans="4:22" x14ac:dyDescent="0.3">
      <c r="D13" t="s">
        <v>270</v>
      </c>
      <c r="E13" s="18">
        <v>43577</v>
      </c>
      <c r="F13" s="18">
        <v>43581</v>
      </c>
    </row>
    <row r="14" spans="4:22" x14ac:dyDescent="0.3">
      <c r="D14" t="s">
        <v>271</v>
      </c>
      <c r="E14" s="18">
        <v>43451</v>
      </c>
      <c r="F14" s="18">
        <v>43544</v>
      </c>
    </row>
    <row r="15" spans="4:22" x14ac:dyDescent="0.3">
      <c r="D15" t="s">
        <v>272</v>
      </c>
      <c r="E15" s="18">
        <v>43595</v>
      </c>
      <c r="F15" s="18">
        <v>43599</v>
      </c>
    </row>
    <row r="16" spans="4:22" x14ac:dyDescent="0.3">
      <c r="D16" t="s">
        <v>273</v>
      </c>
      <c r="E16" s="18">
        <v>43508</v>
      </c>
      <c r="F16" s="18">
        <v>43563</v>
      </c>
    </row>
    <row r="17" spans="4:6" x14ac:dyDescent="0.3">
      <c r="D17" t="s">
        <v>274</v>
      </c>
      <c r="E17" s="18">
        <v>43497</v>
      </c>
      <c r="F17" s="18">
        <v>43501</v>
      </c>
    </row>
    <row r="18" spans="4:6" x14ac:dyDescent="0.3">
      <c r="D18" t="s">
        <v>275</v>
      </c>
      <c r="E18" s="18">
        <v>43548</v>
      </c>
      <c r="F18" s="18">
        <v>43572</v>
      </c>
    </row>
    <row r="19" spans="4:6" x14ac:dyDescent="0.3">
      <c r="D19" t="s">
        <v>276</v>
      </c>
      <c r="E19" s="18">
        <v>43440</v>
      </c>
      <c r="F19" s="18">
        <v>43474</v>
      </c>
    </row>
    <row r="20" spans="4:6" x14ac:dyDescent="0.3">
      <c r="D20" t="s">
        <v>277</v>
      </c>
      <c r="E20" s="18">
        <v>43624</v>
      </c>
      <c r="F20" s="18">
        <v>43704</v>
      </c>
    </row>
    <row r="21" spans="4:6" x14ac:dyDescent="0.3">
      <c r="D21" t="s">
        <v>278</v>
      </c>
      <c r="E21" s="18">
        <v>43534</v>
      </c>
      <c r="F21" s="18">
        <v>43557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0A00D-A2A1-46CE-A42C-7FFAF645F4D5}">
  <dimension ref="C2:AH33"/>
  <sheetViews>
    <sheetView topLeftCell="F1" workbookViewId="0">
      <selection activeCell="B4" sqref="B4:Q4"/>
    </sheetView>
  </sheetViews>
  <sheetFormatPr defaultRowHeight="14.4" x14ac:dyDescent="0.3"/>
  <cols>
    <col min="7" max="8" width="14.44140625" customWidth="1"/>
    <col min="14" max="15" width="14.44140625" customWidth="1"/>
    <col min="21" max="22" width="14.44140625" customWidth="1"/>
    <col min="29" max="30" width="14.44140625" customWidth="1"/>
  </cols>
  <sheetData>
    <row r="2" spans="3:34" s="7" customFormat="1" ht="23.4" x14ac:dyDescent="0.45">
      <c r="G2" s="10" t="s">
        <v>2</v>
      </c>
      <c r="H2" s="10"/>
      <c r="I2" s="10"/>
      <c r="J2" s="10"/>
      <c r="K2" s="10"/>
      <c r="N2" s="11" t="s">
        <v>6</v>
      </c>
      <c r="O2" s="11"/>
      <c r="P2" s="11"/>
      <c r="Q2" s="11"/>
      <c r="R2" s="11"/>
      <c r="U2" s="12" t="s">
        <v>6</v>
      </c>
      <c r="V2" s="12"/>
      <c r="W2" s="12"/>
      <c r="X2" s="12"/>
      <c r="Y2" s="12"/>
      <c r="Z2" s="12"/>
      <c r="AC2" s="13" t="s">
        <v>21</v>
      </c>
      <c r="AD2" s="13"/>
      <c r="AE2" s="13"/>
      <c r="AF2" s="13"/>
      <c r="AG2" s="13"/>
      <c r="AH2" s="13"/>
    </row>
    <row r="3" spans="3:34" x14ac:dyDescent="0.3">
      <c r="F3">
        <v>100</v>
      </c>
      <c r="G3" s="9" t="str">
        <f>"All memberships are £"&amp;F3&amp;" per month."</f>
        <v>All memberships are £100 per month.</v>
      </c>
      <c r="H3" s="9"/>
      <c r="I3" s="9"/>
      <c r="J3" s="9"/>
      <c r="K3" s="9"/>
      <c r="M3">
        <v>150</v>
      </c>
      <c r="N3" s="9" t="str">
        <f>"All memberships are £"&amp;M3&amp;" per month."</f>
        <v>All memberships are £150 per month.</v>
      </c>
      <c r="O3" s="9"/>
      <c r="P3" s="9"/>
      <c r="Q3" s="9"/>
      <c r="R3" s="9"/>
      <c r="T3">
        <v>200</v>
      </c>
      <c r="U3" s="9" t="str">
        <f>"All memberships are £"&amp;T3&amp;" per month."</f>
        <v>All memberships are £200 per month.</v>
      </c>
      <c r="V3" s="9"/>
      <c r="W3" s="9"/>
      <c r="X3" s="9"/>
      <c r="Y3" s="9"/>
      <c r="Z3" s="9"/>
      <c r="AB3">
        <v>1000</v>
      </c>
      <c r="AC3" s="9" t="str">
        <f>"All memberships are £"&amp;AB3&amp;" per month."</f>
        <v>All memberships are £1000 per month.</v>
      </c>
      <c r="AD3" s="9"/>
      <c r="AE3" s="9"/>
      <c r="AF3" s="9"/>
      <c r="AG3" s="9"/>
      <c r="AH3" s="9"/>
    </row>
    <row r="4" spans="3:34" x14ac:dyDescent="0.3">
      <c r="C4">
        <v>1</v>
      </c>
      <c r="D4" t="s">
        <v>174</v>
      </c>
      <c r="F4">
        <v>25</v>
      </c>
      <c r="G4" s="9" t="str">
        <f>"Gold memberships offer a "&amp;F4&amp;"% reduction"</f>
        <v>Gold memberships offer a 25% reduction</v>
      </c>
      <c r="H4" s="9"/>
      <c r="I4" s="9"/>
      <c r="J4" s="9"/>
      <c r="K4" s="9"/>
      <c r="M4">
        <v>15</v>
      </c>
      <c r="N4" s="9" t="str">
        <f>"Gold memberships offer a "&amp;M4&amp;"% reduction"</f>
        <v>Gold memberships offer a 15% reduction</v>
      </c>
      <c r="O4" s="9"/>
      <c r="P4" s="9"/>
      <c r="Q4" s="9"/>
      <c r="R4" s="9"/>
      <c r="T4">
        <v>18</v>
      </c>
      <c r="U4" s="9" t="str">
        <f>"Gold Memberships have increased by "&amp;T4&amp;"% "</f>
        <v xml:space="preserve">Gold Memberships have increased by 18% </v>
      </c>
      <c r="V4" s="9"/>
      <c r="W4" s="9"/>
      <c r="X4" s="9"/>
      <c r="Y4" s="9"/>
      <c r="Z4" s="9"/>
      <c r="AB4">
        <v>34</v>
      </c>
      <c r="AC4" s="9" t="str">
        <f>"Gold Memberships have increased by "&amp;AB4&amp;"% "</f>
        <v xml:space="preserve">Gold Memberships have increased by 34% </v>
      </c>
      <c r="AD4" s="9"/>
      <c r="AE4" s="9"/>
      <c r="AF4" s="9"/>
      <c r="AG4" s="9"/>
      <c r="AH4" s="9"/>
    </row>
    <row r="5" spans="3:34" x14ac:dyDescent="0.3">
      <c r="C5">
        <v>2</v>
      </c>
      <c r="D5" t="s">
        <v>175</v>
      </c>
      <c r="F5">
        <v>20</v>
      </c>
      <c r="G5" s="9" t="str">
        <f>"Silver memberships offer a "&amp;F5&amp;"% reduction"</f>
        <v>Silver memberships offer a 20% reduction</v>
      </c>
      <c r="H5" s="9"/>
      <c r="I5" s="9"/>
      <c r="J5" s="9"/>
      <c r="K5" s="9"/>
      <c r="M5">
        <v>14</v>
      </c>
      <c r="N5" s="9" t="str">
        <f>"Silver memberships offer a "&amp;M5&amp;"% reduction"</f>
        <v>Silver memberships offer a 14% reduction</v>
      </c>
      <c r="O5" s="9"/>
      <c r="P5" s="9"/>
      <c r="Q5" s="9"/>
      <c r="R5" s="9"/>
      <c r="T5">
        <v>14</v>
      </c>
      <c r="U5" s="9" t="str">
        <f>"Silver Memberships have increased by "&amp;T5&amp;"% "</f>
        <v xml:space="preserve">Silver Memberships have increased by 14% </v>
      </c>
      <c r="V5" s="9"/>
      <c r="W5" s="9"/>
      <c r="X5" s="9"/>
      <c r="Y5" s="9"/>
      <c r="Z5" s="9"/>
      <c r="AB5">
        <v>26</v>
      </c>
      <c r="AC5" s="9" t="str">
        <f>"Silver Memberships have increased by "&amp;AB5&amp;"% "</f>
        <v xml:space="preserve">Silver Memberships have increased by 26% </v>
      </c>
      <c r="AD5" s="9"/>
      <c r="AE5" s="9"/>
      <c r="AF5" s="9"/>
      <c r="AG5" s="9"/>
      <c r="AH5" s="9"/>
    </row>
    <row r="6" spans="3:34" x14ac:dyDescent="0.3">
      <c r="C6">
        <v>3</v>
      </c>
      <c r="D6" t="s">
        <v>176</v>
      </c>
      <c r="F6">
        <v>15</v>
      </c>
      <c r="G6" s="9" t="str">
        <f>"Bronze memberships offer a "&amp;F6&amp;"% reduction"</f>
        <v>Bronze memberships offer a 15% reduction</v>
      </c>
      <c r="H6" s="9"/>
      <c r="I6" s="9"/>
      <c r="J6" s="9"/>
      <c r="K6" s="9"/>
      <c r="M6">
        <v>10</v>
      </c>
      <c r="N6" s="9" t="str">
        <f>"Bronze memberships offer a "&amp;M6&amp;"% reduction"</f>
        <v>Bronze memberships offer a 10% reduction</v>
      </c>
      <c r="O6" s="9"/>
      <c r="P6" s="9"/>
      <c r="Q6" s="9"/>
      <c r="R6" s="9"/>
      <c r="T6">
        <v>11</v>
      </c>
      <c r="U6" s="9" t="str">
        <f>"Bronze Memberships have increased by "&amp;T6&amp;"%"</f>
        <v>Bronze Memberships have increased by 11%</v>
      </c>
      <c r="V6" s="9"/>
      <c r="W6" s="9"/>
      <c r="X6" s="9"/>
      <c r="Y6" s="9"/>
      <c r="Z6" s="9"/>
      <c r="AB6">
        <v>19</v>
      </c>
      <c r="AC6" s="9" t="str">
        <f>"Bronze Memberships have increased by "&amp;AB6&amp;"% "</f>
        <v xml:space="preserve">Bronze Memberships have increased by 19% </v>
      </c>
      <c r="AD6" s="9"/>
      <c r="AE6" s="9"/>
      <c r="AF6" s="9"/>
      <c r="AG6" s="9"/>
      <c r="AH6" s="9"/>
    </row>
    <row r="7" spans="3:34" x14ac:dyDescent="0.3">
      <c r="G7" s="1"/>
      <c r="H7" s="1"/>
      <c r="I7" s="1"/>
      <c r="J7" s="1"/>
      <c r="K7" s="1"/>
      <c r="N7" s="1"/>
      <c r="O7" s="1"/>
      <c r="P7" s="1"/>
      <c r="Q7" s="1"/>
      <c r="R7" s="1"/>
      <c r="U7" s="1"/>
      <c r="V7" s="1"/>
      <c r="W7" s="1"/>
      <c r="X7" s="1"/>
      <c r="Y7" s="1"/>
      <c r="AC7" s="1"/>
      <c r="AD7" s="1"/>
      <c r="AE7" s="1"/>
      <c r="AF7" s="1"/>
      <c r="AG7" s="1"/>
    </row>
    <row r="8" spans="3:34" x14ac:dyDescent="0.3">
      <c r="G8" t="s">
        <v>3</v>
      </c>
      <c r="N8" t="s">
        <v>3</v>
      </c>
      <c r="U8" t="s">
        <v>20</v>
      </c>
      <c r="AC8" t="s">
        <v>20</v>
      </c>
    </row>
    <row r="9" spans="3:34" x14ac:dyDescent="0.3">
      <c r="G9" t="s">
        <v>4</v>
      </c>
      <c r="N9" t="s">
        <v>4</v>
      </c>
      <c r="U9" t="s">
        <v>4</v>
      </c>
      <c r="AC9" t="s">
        <v>4</v>
      </c>
    </row>
    <row r="10" spans="3:34" x14ac:dyDescent="0.3">
      <c r="G10" t="s">
        <v>5</v>
      </c>
      <c r="N10" t="s">
        <v>5</v>
      </c>
      <c r="U10" t="s">
        <v>5</v>
      </c>
      <c r="AC10" t="s">
        <v>5</v>
      </c>
    </row>
    <row r="13" spans="3:34" x14ac:dyDescent="0.3">
      <c r="G13" s="2" t="s">
        <v>0</v>
      </c>
      <c r="H13" s="2" t="s">
        <v>1</v>
      </c>
      <c r="N13" s="2" t="s">
        <v>0</v>
      </c>
      <c r="O13" s="2" t="s">
        <v>1</v>
      </c>
      <c r="U13" s="2" t="s">
        <v>0</v>
      </c>
      <c r="V13" s="2" t="s">
        <v>1</v>
      </c>
      <c r="AC13" s="2" t="s">
        <v>0</v>
      </c>
      <c r="AD13" s="2" t="s">
        <v>1</v>
      </c>
    </row>
    <row r="14" spans="3:34" x14ac:dyDescent="0.3">
      <c r="G14" t="s">
        <v>154</v>
      </c>
      <c r="H14" t="str">
        <f ca="1">VLOOKUP(RANDBETWEEN(1,3),$C$4:$D$6,2,FALSE)</f>
        <v>Gold</v>
      </c>
      <c r="N14" t="s">
        <v>177</v>
      </c>
      <c r="O14" t="str">
        <f ca="1">VLOOKUP(RANDBETWEEN(1,3),$C$4:$D$6,2,FALSE)</f>
        <v>Silver</v>
      </c>
      <c r="U14" t="s">
        <v>197</v>
      </c>
      <c r="V14" t="str">
        <f ca="1">VLOOKUP(RANDBETWEEN(1,3),$C$4:$D$6,2,FALSE)</f>
        <v>Bronze</v>
      </c>
      <c r="AC14" t="s">
        <v>217</v>
      </c>
      <c r="AD14" t="str">
        <f ca="1">VLOOKUP(RANDBETWEEN(1,3),$C$4:$D$6,2,FALSE)</f>
        <v>Gold</v>
      </c>
    </row>
    <row r="15" spans="3:34" x14ac:dyDescent="0.3">
      <c r="G15" t="s">
        <v>155</v>
      </c>
      <c r="H15" t="str">
        <f t="shared" ref="H15:H33" ca="1" si="0">VLOOKUP(RANDBETWEEN(1,3),$C$4:$D$6,2,FALSE)</f>
        <v>Gold</v>
      </c>
      <c r="N15" t="s">
        <v>178</v>
      </c>
      <c r="O15" t="str">
        <f t="shared" ref="O15:O33" ca="1" si="1">VLOOKUP(RANDBETWEEN(1,3),$C$4:$D$6,2,FALSE)</f>
        <v>Bronze</v>
      </c>
      <c r="U15" t="s">
        <v>198</v>
      </c>
      <c r="V15" t="str">
        <f t="shared" ref="V15:V33" ca="1" si="2">VLOOKUP(RANDBETWEEN(1,3),$C$4:$D$6,2,FALSE)</f>
        <v>Bronze</v>
      </c>
      <c r="AC15" t="s">
        <v>218</v>
      </c>
      <c r="AD15" t="str">
        <f t="shared" ref="AD15:AD33" ca="1" si="3">VLOOKUP(RANDBETWEEN(1,3),$C$4:$D$6,2,FALSE)</f>
        <v>Silver</v>
      </c>
    </row>
    <row r="16" spans="3:34" x14ac:dyDescent="0.3">
      <c r="G16" t="s">
        <v>156</v>
      </c>
      <c r="H16" t="str">
        <f t="shared" ca="1" si="0"/>
        <v>Gold</v>
      </c>
      <c r="N16" t="s">
        <v>179</v>
      </c>
      <c r="O16" t="str">
        <f t="shared" ca="1" si="1"/>
        <v>Gold</v>
      </c>
      <c r="U16" t="s">
        <v>199</v>
      </c>
      <c r="V16" t="str">
        <f t="shared" ca="1" si="2"/>
        <v>Gold</v>
      </c>
      <c r="AC16" t="s">
        <v>219</v>
      </c>
      <c r="AD16" t="str">
        <f t="shared" ca="1" si="3"/>
        <v>Gold</v>
      </c>
    </row>
    <row r="17" spans="7:30" x14ac:dyDescent="0.3">
      <c r="G17" t="s">
        <v>157</v>
      </c>
      <c r="H17" t="str">
        <f t="shared" ca="1" si="0"/>
        <v>Bronze</v>
      </c>
      <c r="N17" t="s">
        <v>180</v>
      </c>
      <c r="O17" t="str">
        <f t="shared" ca="1" si="1"/>
        <v>Bronze</v>
      </c>
      <c r="U17" t="s">
        <v>200</v>
      </c>
      <c r="V17" t="str">
        <f t="shared" ca="1" si="2"/>
        <v>Bronze</v>
      </c>
      <c r="AC17" t="s">
        <v>220</v>
      </c>
      <c r="AD17" t="str">
        <f t="shared" ca="1" si="3"/>
        <v>Bronze</v>
      </c>
    </row>
    <row r="18" spans="7:30" x14ac:dyDescent="0.3">
      <c r="G18" t="s">
        <v>158</v>
      </c>
      <c r="H18" t="str">
        <f t="shared" ca="1" si="0"/>
        <v>Gold</v>
      </c>
      <c r="N18" t="s">
        <v>181</v>
      </c>
      <c r="O18" t="str">
        <f t="shared" ca="1" si="1"/>
        <v>Gold</v>
      </c>
      <c r="U18" t="s">
        <v>201</v>
      </c>
      <c r="V18" t="str">
        <f t="shared" ca="1" si="2"/>
        <v>Gold</v>
      </c>
      <c r="AC18" t="s">
        <v>221</v>
      </c>
      <c r="AD18" t="str">
        <f t="shared" ca="1" si="3"/>
        <v>Bronze</v>
      </c>
    </row>
    <row r="19" spans="7:30" x14ac:dyDescent="0.3">
      <c r="G19" t="s">
        <v>159</v>
      </c>
      <c r="H19" t="str">
        <f t="shared" ca="1" si="0"/>
        <v>Silver</v>
      </c>
      <c r="N19" t="s">
        <v>182</v>
      </c>
      <c r="O19" t="str">
        <f t="shared" ca="1" si="1"/>
        <v>Gold</v>
      </c>
      <c r="U19" t="s">
        <v>202</v>
      </c>
      <c r="V19" t="str">
        <f t="shared" ca="1" si="2"/>
        <v>Gold</v>
      </c>
      <c r="AC19" t="s">
        <v>222</v>
      </c>
      <c r="AD19" t="str">
        <f t="shared" ca="1" si="3"/>
        <v>Silver</v>
      </c>
    </row>
    <row r="20" spans="7:30" x14ac:dyDescent="0.3">
      <c r="G20" t="s">
        <v>160</v>
      </c>
      <c r="H20" t="str">
        <f t="shared" ca="1" si="0"/>
        <v>Bronze</v>
      </c>
      <c r="N20" t="s">
        <v>183</v>
      </c>
      <c r="O20" t="str">
        <f t="shared" ca="1" si="1"/>
        <v>Bronze</v>
      </c>
      <c r="U20" t="s">
        <v>203</v>
      </c>
      <c r="V20" t="str">
        <f t="shared" ca="1" si="2"/>
        <v>Silver</v>
      </c>
      <c r="AC20" t="s">
        <v>223</v>
      </c>
      <c r="AD20" t="str">
        <f t="shared" ca="1" si="3"/>
        <v>Silver</v>
      </c>
    </row>
    <row r="21" spans="7:30" x14ac:dyDescent="0.3">
      <c r="G21" t="s">
        <v>161</v>
      </c>
      <c r="H21" t="str">
        <f t="shared" ca="1" si="0"/>
        <v>Gold</v>
      </c>
      <c r="N21" t="s">
        <v>184</v>
      </c>
      <c r="O21" t="str">
        <f t="shared" ca="1" si="1"/>
        <v>Bronze</v>
      </c>
      <c r="U21" t="s">
        <v>204</v>
      </c>
      <c r="V21" t="str">
        <f t="shared" ca="1" si="2"/>
        <v>Gold</v>
      </c>
      <c r="AC21" t="s">
        <v>224</v>
      </c>
      <c r="AD21" t="str">
        <f t="shared" ca="1" si="3"/>
        <v>Silver</v>
      </c>
    </row>
    <row r="22" spans="7:30" x14ac:dyDescent="0.3">
      <c r="G22" t="s">
        <v>162</v>
      </c>
      <c r="H22" t="str">
        <f t="shared" ca="1" si="0"/>
        <v>Silver</v>
      </c>
      <c r="N22" t="s">
        <v>185</v>
      </c>
      <c r="O22" t="str">
        <f t="shared" ca="1" si="1"/>
        <v>Bronze</v>
      </c>
      <c r="U22" t="s">
        <v>205</v>
      </c>
      <c r="V22" t="str">
        <f t="shared" ca="1" si="2"/>
        <v>Bronze</v>
      </c>
      <c r="AC22" t="s">
        <v>225</v>
      </c>
      <c r="AD22" t="str">
        <f t="shared" ca="1" si="3"/>
        <v>Bronze</v>
      </c>
    </row>
    <row r="23" spans="7:30" x14ac:dyDescent="0.3">
      <c r="G23" t="s">
        <v>163</v>
      </c>
      <c r="H23" t="str">
        <f t="shared" ca="1" si="0"/>
        <v>Bronze</v>
      </c>
      <c r="N23" t="s">
        <v>186</v>
      </c>
      <c r="O23" t="str">
        <f t="shared" ca="1" si="1"/>
        <v>Bronze</v>
      </c>
      <c r="U23" t="s">
        <v>206</v>
      </c>
      <c r="V23" t="str">
        <f t="shared" ca="1" si="2"/>
        <v>Gold</v>
      </c>
      <c r="AC23" t="s">
        <v>226</v>
      </c>
      <c r="AD23" t="str">
        <f t="shared" ca="1" si="3"/>
        <v>Silver</v>
      </c>
    </row>
    <row r="24" spans="7:30" x14ac:dyDescent="0.3">
      <c r="G24" t="s">
        <v>164</v>
      </c>
      <c r="H24" t="str">
        <f t="shared" ca="1" si="0"/>
        <v>Gold</v>
      </c>
      <c r="N24" t="s">
        <v>187</v>
      </c>
      <c r="O24" t="str">
        <f t="shared" ca="1" si="1"/>
        <v>Silver</v>
      </c>
      <c r="U24" t="s">
        <v>207</v>
      </c>
      <c r="V24" t="str">
        <f t="shared" ca="1" si="2"/>
        <v>Gold</v>
      </c>
      <c r="AC24" t="s">
        <v>227</v>
      </c>
      <c r="AD24" t="str">
        <f t="shared" ca="1" si="3"/>
        <v>Silver</v>
      </c>
    </row>
    <row r="25" spans="7:30" x14ac:dyDescent="0.3">
      <c r="G25" t="s">
        <v>165</v>
      </c>
      <c r="H25" t="str">
        <f t="shared" ca="1" si="0"/>
        <v>Silver</v>
      </c>
      <c r="N25" t="s">
        <v>188</v>
      </c>
      <c r="O25" t="str">
        <f t="shared" ca="1" si="1"/>
        <v>Silver</v>
      </c>
      <c r="U25" t="s">
        <v>208</v>
      </c>
      <c r="V25" t="str">
        <f t="shared" ca="1" si="2"/>
        <v>Bronze</v>
      </c>
      <c r="AC25" t="s">
        <v>228</v>
      </c>
      <c r="AD25" t="str">
        <f t="shared" ca="1" si="3"/>
        <v>Gold</v>
      </c>
    </row>
    <row r="26" spans="7:30" x14ac:dyDescent="0.3">
      <c r="G26" t="s">
        <v>166</v>
      </c>
      <c r="H26" t="str">
        <f t="shared" ca="1" si="0"/>
        <v>Silver</v>
      </c>
      <c r="N26" t="s">
        <v>189</v>
      </c>
      <c r="O26" t="str">
        <f t="shared" ca="1" si="1"/>
        <v>Gold</v>
      </c>
      <c r="U26" t="s">
        <v>209</v>
      </c>
      <c r="V26" t="str">
        <f t="shared" ca="1" si="2"/>
        <v>Bronze</v>
      </c>
      <c r="AC26" t="s">
        <v>229</v>
      </c>
      <c r="AD26" t="str">
        <f t="shared" ca="1" si="3"/>
        <v>Silver</v>
      </c>
    </row>
    <row r="27" spans="7:30" x14ac:dyDescent="0.3">
      <c r="G27" t="s">
        <v>167</v>
      </c>
      <c r="H27" t="str">
        <f t="shared" ca="1" si="0"/>
        <v>Silver</v>
      </c>
      <c r="N27" t="s">
        <v>190</v>
      </c>
      <c r="O27" t="str">
        <f t="shared" ca="1" si="1"/>
        <v>Bronze</v>
      </c>
      <c r="U27" t="s">
        <v>210</v>
      </c>
      <c r="V27" t="str">
        <f t="shared" ca="1" si="2"/>
        <v>Silver</v>
      </c>
      <c r="AC27" t="s">
        <v>230</v>
      </c>
      <c r="AD27" t="str">
        <f t="shared" ca="1" si="3"/>
        <v>Silver</v>
      </c>
    </row>
    <row r="28" spans="7:30" x14ac:dyDescent="0.3">
      <c r="G28" t="s">
        <v>168</v>
      </c>
      <c r="H28" t="str">
        <f t="shared" ca="1" si="0"/>
        <v>Gold</v>
      </c>
      <c r="N28" t="s">
        <v>191</v>
      </c>
      <c r="O28" t="str">
        <f t="shared" ca="1" si="1"/>
        <v>Bronze</v>
      </c>
      <c r="U28" t="s">
        <v>211</v>
      </c>
      <c r="V28" t="str">
        <f t="shared" ca="1" si="2"/>
        <v>Bronze</v>
      </c>
      <c r="AC28" t="s">
        <v>231</v>
      </c>
      <c r="AD28" t="str">
        <f t="shared" ca="1" si="3"/>
        <v>Bronze</v>
      </c>
    </row>
    <row r="29" spans="7:30" x14ac:dyDescent="0.3">
      <c r="G29" t="s">
        <v>169</v>
      </c>
      <c r="H29" t="str">
        <f t="shared" ca="1" si="0"/>
        <v>Bronze</v>
      </c>
      <c r="N29" t="s">
        <v>192</v>
      </c>
      <c r="O29" t="str">
        <f t="shared" ca="1" si="1"/>
        <v>Bronze</v>
      </c>
      <c r="U29" t="s">
        <v>212</v>
      </c>
      <c r="V29" t="str">
        <f t="shared" ca="1" si="2"/>
        <v>Bronze</v>
      </c>
      <c r="AC29" t="s">
        <v>232</v>
      </c>
      <c r="AD29" t="str">
        <f t="shared" ca="1" si="3"/>
        <v>Silver</v>
      </c>
    </row>
    <row r="30" spans="7:30" x14ac:dyDescent="0.3">
      <c r="G30" t="s">
        <v>170</v>
      </c>
      <c r="H30" t="str">
        <f t="shared" ca="1" si="0"/>
        <v>Silver</v>
      </c>
      <c r="N30" t="s">
        <v>193</v>
      </c>
      <c r="O30" t="str">
        <f t="shared" ca="1" si="1"/>
        <v>Gold</v>
      </c>
      <c r="U30" t="s">
        <v>213</v>
      </c>
      <c r="V30" t="str">
        <f t="shared" ca="1" si="2"/>
        <v>Bronze</v>
      </c>
      <c r="AC30" t="s">
        <v>233</v>
      </c>
      <c r="AD30" t="str">
        <f t="shared" ca="1" si="3"/>
        <v>Silver</v>
      </c>
    </row>
    <row r="31" spans="7:30" x14ac:dyDescent="0.3">
      <c r="G31" t="s">
        <v>171</v>
      </c>
      <c r="H31" t="str">
        <f t="shared" ca="1" si="0"/>
        <v>Silver</v>
      </c>
      <c r="N31" t="s">
        <v>194</v>
      </c>
      <c r="O31" t="str">
        <f t="shared" ca="1" si="1"/>
        <v>Silver</v>
      </c>
      <c r="U31" t="s">
        <v>214</v>
      </c>
      <c r="V31" t="str">
        <f t="shared" ca="1" si="2"/>
        <v>Bronze</v>
      </c>
      <c r="AC31" t="s">
        <v>234</v>
      </c>
      <c r="AD31" t="str">
        <f t="shared" ca="1" si="3"/>
        <v>Gold</v>
      </c>
    </row>
    <row r="32" spans="7:30" x14ac:dyDescent="0.3">
      <c r="G32" t="s">
        <v>172</v>
      </c>
      <c r="H32" t="str">
        <f t="shared" ca="1" si="0"/>
        <v>Silver</v>
      </c>
      <c r="N32" t="s">
        <v>195</v>
      </c>
      <c r="O32" t="str">
        <f t="shared" ca="1" si="1"/>
        <v>Gold</v>
      </c>
      <c r="U32" t="s">
        <v>215</v>
      </c>
      <c r="V32" t="str">
        <f t="shared" ca="1" si="2"/>
        <v>Silver</v>
      </c>
      <c r="AC32" t="s">
        <v>235</v>
      </c>
      <c r="AD32" t="str">
        <f t="shared" ca="1" si="3"/>
        <v>Bronze</v>
      </c>
    </row>
    <row r="33" spans="7:30" x14ac:dyDescent="0.3">
      <c r="G33" t="s">
        <v>173</v>
      </c>
      <c r="H33" t="str">
        <f t="shared" ca="1" si="0"/>
        <v>Bronze</v>
      </c>
      <c r="N33" t="s">
        <v>196</v>
      </c>
      <c r="O33" t="str">
        <f t="shared" ca="1" si="1"/>
        <v>Bronze</v>
      </c>
      <c r="U33" t="s">
        <v>216</v>
      </c>
      <c r="V33" t="str">
        <f t="shared" ca="1" si="2"/>
        <v>Bronze</v>
      </c>
      <c r="AC33" t="s">
        <v>236</v>
      </c>
      <c r="AD33" t="str">
        <f t="shared" ca="1" si="3"/>
        <v>Bronze</v>
      </c>
    </row>
  </sheetData>
  <mergeCells count="20">
    <mergeCell ref="G2:K2"/>
    <mergeCell ref="N2:R2"/>
    <mergeCell ref="U2:Z2"/>
    <mergeCell ref="AC2:AH2"/>
    <mergeCell ref="G3:K3"/>
    <mergeCell ref="N3:R3"/>
    <mergeCell ref="U3:Z3"/>
    <mergeCell ref="AC3:AH3"/>
    <mergeCell ref="G6:K6"/>
    <mergeCell ref="N6:R6"/>
    <mergeCell ref="U6:Z6"/>
    <mergeCell ref="AC6:AH6"/>
    <mergeCell ref="G4:K4"/>
    <mergeCell ref="N4:R4"/>
    <mergeCell ref="U4:Z4"/>
    <mergeCell ref="AC4:AH4"/>
    <mergeCell ref="G5:K5"/>
    <mergeCell ref="N5:R5"/>
    <mergeCell ref="U5:Z5"/>
    <mergeCell ref="AC5:AH5"/>
  </mergeCells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42900-FF24-405D-8840-6C4E047F8CA6}">
  <dimension ref="B4:AH16"/>
  <sheetViews>
    <sheetView workbookViewId="0">
      <selection activeCell="B4" sqref="B4:Q4"/>
    </sheetView>
  </sheetViews>
  <sheetFormatPr defaultRowHeight="14.4" x14ac:dyDescent="0.3"/>
  <cols>
    <col min="2" max="2" width="10.44140625" bestFit="1" customWidth="1"/>
    <col min="3" max="3" width="8.6640625" bestFit="1" customWidth="1"/>
    <col min="4" max="4" width="14" bestFit="1" customWidth="1"/>
    <col min="11" max="11" width="9.6640625" bestFit="1" customWidth="1"/>
    <col min="12" max="12" width="8.6640625" bestFit="1" customWidth="1"/>
    <col min="13" max="13" width="14" bestFit="1" customWidth="1"/>
    <col min="20" max="20" width="11.5546875" bestFit="1" customWidth="1"/>
    <col min="21" max="21" width="8.6640625" bestFit="1" customWidth="1"/>
    <col min="22" max="22" width="14" bestFit="1" customWidth="1"/>
    <col min="29" max="29" width="9.6640625" bestFit="1" customWidth="1"/>
    <col min="30" max="30" width="14.6640625" bestFit="1" customWidth="1"/>
  </cols>
  <sheetData>
    <row r="4" spans="2:34" ht="21" x14ac:dyDescent="0.4">
      <c r="B4" s="14" t="s">
        <v>32</v>
      </c>
      <c r="C4" s="14"/>
      <c r="D4" s="14"/>
      <c r="E4" s="14"/>
      <c r="F4" s="14"/>
      <c r="G4" s="14"/>
      <c r="H4" s="14"/>
      <c r="I4" s="6"/>
      <c r="J4" s="6"/>
      <c r="K4" s="15" t="s">
        <v>33</v>
      </c>
      <c r="L4" s="15"/>
      <c r="M4" s="15"/>
      <c r="N4" s="15"/>
      <c r="O4" s="15"/>
      <c r="P4" s="15"/>
      <c r="Q4" s="15"/>
      <c r="T4" s="16" t="s">
        <v>40</v>
      </c>
      <c r="U4" s="16"/>
      <c r="V4" s="16"/>
      <c r="W4" s="16"/>
      <c r="X4" s="16"/>
      <c r="Y4" s="16"/>
      <c r="Z4" s="16"/>
      <c r="AC4" s="17" t="s">
        <v>49</v>
      </c>
      <c r="AD4" s="17"/>
      <c r="AE4" s="17"/>
      <c r="AF4" s="17"/>
      <c r="AG4" s="17"/>
      <c r="AH4" s="17"/>
    </row>
    <row r="7" spans="2:34" x14ac:dyDescent="0.3">
      <c r="B7" t="s">
        <v>22</v>
      </c>
      <c r="C7" t="s">
        <v>29</v>
      </c>
      <c r="D7" t="s">
        <v>30</v>
      </c>
      <c r="E7" t="s">
        <v>237</v>
      </c>
      <c r="K7" t="s">
        <v>22</v>
      </c>
      <c r="L7" t="s">
        <v>29</v>
      </c>
      <c r="M7" t="s">
        <v>30</v>
      </c>
      <c r="T7" t="s">
        <v>22</v>
      </c>
      <c r="U7" t="s">
        <v>29</v>
      </c>
      <c r="V7" t="s">
        <v>30</v>
      </c>
      <c r="AC7" t="s">
        <v>22</v>
      </c>
      <c r="AD7" t="s">
        <v>52</v>
      </c>
    </row>
    <row r="8" spans="2:34" x14ac:dyDescent="0.3">
      <c r="B8" t="s">
        <v>23</v>
      </c>
      <c r="C8">
        <v>200</v>
      </c>
      <c r="D8">
        <v>0.5</v>
      </c>
      <c r="K8" t="s">
        <v>34</v>
      </c>
      <c r="L8">
        <v>4</v>
      </c>
      <c r="M8">
        <v>0.5</v>
      </c>
      <c r="T8" t="s">
        <v>41</v>
      </c>
      <c r="U8">
        <v>10</v>
      </c>
      <c r="V8">
        <v>0.5</v>
      </c>
      <c r="AC8" t="s">
        <v>47</v>
      </c>
      <c r="AD8">
        <v>80</v>
      </c>
    </row>
    <row r="9" spans="2:34" x14ac:dyDescent="0.3">
      <c r="B9" t="s">
        <v>24</v>
      </c>
      <c r="C9">
        <v>1</v>
      </c>
      <c r="D9">
        <v>80</v>
      </c>
      <c r="K9" t="s">
        <v>35</v>
      </c>
      <c r="L9">
        <v>1</v>
      </c>
      <c r="M9">
        <v>1509</v>
      </c>
      <c r="T9" t="s">
        <v>42</v>
      </c>
      <c r="U9">
        <v>10</v>
      </c>
      <c r="V9">
        <v>1509</v>
      </c>
      <c r="AC9" t="s">
        <v>48</v>
      </c>
      <c r="AD9">
        <v>60</v>
      </c>
    </row>
    <row r="10" spans="2:34" x14ac:dyDescent="0.3">
      <c r="B10" t="s">
        <v>25</v>
      </c>
      <c r="C10">
        <v>1</v>
      </c>
      <c r="D10">
        <v>500</v>
      </c>
      <c r="K10" t="s">
        <v>36</v>
      </c>
      <c r="L10">
        <v>1</v>
      </c>
      <c r="M10">
        <v>500</v>
      </c>
      <c r="T10" t="s">
        <v>43</v>
      </c>
      <c r="U10">
        <v>10</v>
      </c>
      <c r="V10">
        <v>500</v>
      </c>
      <c r="AC10" t="s">
        <v>50</v>
      </c>
      <c r="AD10">
        <v>40</v>
      </c>
    </row>
    <row r="11" spans="2:34" x14ac:dyDescent="0.3">
      <c r="B11" t="s">
        <v>26</v>
      </c>
      <c r="C11">
        <v>1000</v>
      </c>
      <c r="D11">
        <v>0.6</v>
      </c>
      <c r="K11" t="s">
        <v>37</v>
      </c>
      <c r="L11">
        <v>1</v>
      </c>
      <c r="M11">
        <v>349</v>
      </c>
      <c r="T11" t="s">
        <v>44</v>
      </c>
      <c r="U11">
        <v>10</v>
      </c>
      <c r="V11">
        <v>349</v>
      </c>
      <c r="AC11" t="s">
        <v>51</v>
      </c>
      <c r="AD11">
        <v>35</v>
      </c>
    </row>
    <row r="12" spans="2:34" x14ac:dyDescent="0.3">
      <c r="B12" t="s">
        <v>27</v>
      </c>
      <c r="C12">
        <v>60</v>
      </c>
      <c r="D12">
        <v>3</v>
      </c>
      <c r="K12" t="s">
        <v>38</v>
      </c>
      <c r="L12">
        <v>3</v>
      </c>
      <c r="M12">
        <v>400</v>
      </c>
      <c r="T12" t="s">
        <v>45</v>
      </c>
      <c r="U12">
        <v>20</v>
      </c>
      <c r="V12">
        <v>400</v>
      </c>
      <c r="AC12" t="s">
        <v>31</v>
      </c>
      <c r="AD12">
        <v>400</v>
      </c>
    </row>
    <row r="13" spans="2:34" x14ac:dyDescent="0.3">
      <c r="B13" t="s">
        <v>28</v>
      </c>
      <c r="C13">
        <v>20</v>
      </c>
      <c r="D13">
        <v>4.5</v>
      </c>
      <c r="K13" t="s">
        <v>39</v>
      </c>
      <c r="L13">
        <v>4</v>
      </c>
      <c r="M13">
        <v>3</v>
      </c>
      <c r="T13" t="s">
        <v>46</v>
      </c>
      <c r="U13">
        <v>10</v>
      </c>
      <c r="V13">
        <v>3</v>
      </c>
      <c r="AC13" t="s">
        <v>53</v>
      </c>
      <c r="AD13">
        <v>70</v>
      </c>
    </row>
    <row r="14" spans="2:34" x14ac:dyDescent="0.3">
      <c r="B14" t="s">
        <v>31</v>
      </c>
      <c r="C14">
        <v>200</v>
      </c>
      <c r="D14">
        <v>5</v>
      </c>
    </row>
    <row r="16" spans="2:34" x14ac:dyDescent="0.3">
      <c r="D16" t="s">
        <v>237</v>
      </c>
    </row>
  </sheetData>
  <mergeCells count="4">
    <mergeCell ref="B4:H4"/>
    <mergeCell ref="K4:Q4"/>
    <mergeCell ref="T4:Z4"/>
    <mergeCell ref="AC4:AH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DCD36-856D-4769-909B-C56E4C0523CA}">
  <dimension ref="A1:R17"/>
  <sheetViews>
    <sheetView workbookViewId="0">
      <selection activeCell="B4" sqref="B4:Q4"/>
    </sheetView>
  </sheetViews>
  <sheetFormatPr defaultRowHeight="14.4" x14ac:dyDescent="0.3"/>
  <cols>
    <col min="6" max="6" width="7" customWidth="1"/>
  </cols>
  <sheetData>
    <row r="1" spans="1:18" x14ac:dyDescent="0.3">
      <c r="A1" t="s">
        <v>238</v>
      </c>
    </row>
    <row r="5" spans="1:18" x14ac:dyDescent="0.3">
      <c r="D5" t="s">
        <v>66</v>
      </c>
      <c r="E5" t="s">
        <v>67</v>
      </c>
      <c r="F5" t="s">
        <v>68</v>
      </c>
      <c r="J5" t="s">
        <v>66</v>
      </c>
      <c r="K5" t="s">
        <v>67</v>
      </c>
      <c r="L5" t="s">
        <v>68</v>
      </c>
      <c r="P5" t="s">
        <v>66</v>
      </c>
      <c r="Q5" t="s">
        <v>67</v>
      </c>
      <c r="R5" t="s">
        <v>68</v>
      </c>
    </row>
    <row r="6" spans="1:18" x14ac:dyDescent="0.3">
      <c r="C6" t="s">
        <v>54</v>
      </c>
      <c r="D6">
        <f ca="1">RANDBETWEEN(350,600)</f>
        <v>404</v>
      </c>
      <c r="E6">
        <f ca="1">D6*(RANDBETWEEN(0,100)/100)</f>
        <v>181.8</v>
      </c>
      <c r="I6" s="8">
        <v>43101</v>
      </c>
      <c r="J6">
        <f ca="1">RANDBETWEEN(350,600)</f>
        <v>457</v>
      </c>
      <c r="K6">
        <f ca="1">J6*(RANDBETWEEN(0,100)/100)</f>
        <v>406.73</v>
      </c>
      <c r="O6" s="8">
        <v>42979</v>
      </c>
      <c r="P6">
        <f ca="1">RANDBETWEEN(350,600)</f>
        <v>498</v>
      </c>
      <c r="Q6">
        <f ca="1">P6*(RANDBETWEEN(0,100)/100)</f>
        <v>59.76</v>
      </c>
    </row>
    <row r="7" spans="1:18" x14ac:dyDescent="0.3">
      <c r="C7" t="s">
        <v>55</v>
      </c>
      <c r="D7">
        <f ca="1">D6</f>
        <v>404</v>
      </c>
      <c r="E7">
        <f t="shared" ref="E7:E17" ca="1" si="0">D7*(RANDBETWEEN(0,100)/100)</f>
        <v>383.79999999999995</v>
      </c>
      <c r="I7" s="8">
        <v>43132</v>
      </c>
      <c r="J7">
        <f ca="1">J6</f>
        <v>457</v>
      </c>
      <c r="K7">
        <f t="shared" ref="K7:K17" ca="1" si="1">J7*(RANDBETWEEN(0,100)/100)</f>
        <v>278.77</v>
      </c>
      <c r="O7" s="8">
        <v>43009</v>
      </c>
      <c r="P7">
        <f ca="1">P6</f>
        <v>498</v>
      </c>
      <c r="Q7">
        <f t="shared" ref="Q7:Q17" ca="1" si="2">P7*(RANDBETWEEN(0,100)/100)</f>
        <v>159.36000000000001</v>
      </c>
    </row>
    <row r="8" spans="1:18" x14ac:dyDescent="0.3">
      <c r="C8" t="s">
        <v>56</v>
      </c>
      <c r="D8">
        <f t="shared" ref="D8:D17" ca="1" si="3">D7</f>
        <v>404</v>
      </c>
      <c r="E8">
        <f t="shared" ca="1" si="0"/>
        <v>331.28</v>
      </c>
      <c r="I8" s="8">
        <v>43160</v>
      </c>
      <c r="J8">
        <f t="shared" ref="J8:J17" ca="1" si="4">J7</f>
        <v>457</v>
      </c>
      <c r="K8">
        <f t="shared" ca="1" si="1"/>
        <v>150.81</v>
      </c>
      <c r="O8" s="8">
        <v>43040</v>
      </c>
      <c r="P8">
        <f t="shared" ref="P8:P17" ca="1" si="5">P7</f>
        <v>498</v>
      </c>
      <c r="Q8">
        <f t="shared" ca="1" si="2"/>
        <v>199.20000000000002</v>
      </c>
    </row>
    <row r="9" spans="1:18" x14ac:dyDescent="0.3">
      <c r="C9" t="s">
        <v>57</v>
      </c>
      <c r="D9">
        <f t="shared" ca="1" si="3"/>
        <v>404</v>
      </c>
      <c r="E9">
        <f t="shared" ca="1" si="0"/>
        <v>387.84</v>
      </c>
      <c r="I9" s="8">
        <v>43191</v>
      </c>
      <c r="J9">
        <f t="shared" ca="1" si="4"/>
        <v>457</v>
      </c>
      <c r="K9">
        <f t="shared" ca="1" si="1"/>
        <v>438.71999999999997</v>
      </c>
      <c r="O9" s="8">
        <v>43070</v>
      </c>
      <c r="P9">
        <f t="shared" ca="1" si="5"/>
        <v>498</v>
      </c>
      <c r="Q9">
        <f t="shared" ca="1" si="2"/>
        <v>19.920000000000002</v>
      </c>
    </row>
    <row r="10" spans="1:18" x14ac:dyDescent="0.3">
      <c r="C10" t="s">
        <v>58</v>
      </c>
      <c r="D10">
        <f t="shared" ca="1" si="3"/>
        <v>404</v>
      </c>
      <c r="E10">
        <f t="shared" ca="1" si="0"/>
        <v>202</v>
      </c>
      <c r="I10" s="8">
        <v>43221</v>
      </c>
      <c r="J10">
        <f t="shared" ca="1" si="4"/>
        <v>457</v>
      </c>
      <c r="K10">
        <f t="shared" ca="1" si="1"/>
        <v>0</v>
      </c>
      <c r="O10" s="8">
        <v>43101</v>
      </c>
      <c r="P10">
        <f t="shared" ca="1" si="5"/>
        <v>498</v>
      </c>
      <c r="Q10">
        <f t="shared" ca="1" si="2"/>
        <v>144.41999999999999</v>
      </c>
    </row>
    <row r="11" spans="1:18" x14ac:dyDescent="0.3">
      <c r="C11" t="s">
        <v>59</v>
      </c>
      <c r="D11">
        <f t="shared" ca="1" si="3"/>
        <v>404</v>
      </c>
      <c r="E11">
        <f t="shared" ca="1" si="0"/>
        <v>327.24</v>
      </c>
      <c r="I11" s="8">
        <v>43252</v>
      </c>
      <c r="J11">
        <f t="shared" ca="1" si="4"/>
        <v>457</v>
      </c>
      <c r="K11">
        <f t="shared" ca="1" si="1"/>
        <v>182.8</v>
      </c>
      <c r="O11" s="8">
        <v>43132</v>
      </c>
      <c r="P11">
        <f t="shared" ca="1" si="5"/>
        <v>498</v>
      </c>
      <c r="Q11">
        <f t="shared" ca="1" si="2"/>
        <v>219.12</v>
      </c>
    </row>
    <row r="12" spans="1:18" x14ac:dyDescent="0.3">
      <c r="C12" t="s">
        <v>60</v>
      </c>
      <c r="D12">
        <f t="shared" ca="1" si="3"/>
        <v>404</v>
      </c>
      <c r="E12">
        <f t="shared" ca="1" si="0"/>
        <v>117.16</v>
      </c>
      <c r="I12" s="8">
        <v>43282</v>
      </c>
      <c r="J12">
        <f t="shared" ca="1" si="4"/>
        <v>457</v>
      </c>
      <c r="K12">
        <f t="shared" ca="1" si="1"/>
        <v>31.990000000000002</v>
      </c>
      <c r="O12" s="8">
        <v>43160</v>
      </c>
      <c r="P12">
        <f t="shared" ca="1" si="5"/>
        <v>498</v>
      </c>
      <c r="Q12">
        <f t="shared" ca="1" si="2"/>
        <v>473.09999999999997</v>
      </c>
    </row>
    <row r="13" spans="1:18" x14ac:dyDescent="0.3">
      <c r="C13" t="s">
        <v>61</v>
      </c>
      <c r="D13">
        <f t="shared" ca="1" si="3"/>
        <v>404</v>
      </c>
      <c r="E13">
        <f t="shared" ca="1" si="0"/>
        <v>387.84</v>
      </c>
      <c r="I13" s="8">
        <v>43313</v>
      </c>
      <c r="J13">
        <f t="shared" ca="1" si="4"/>
        <v>457</v>
      </c>
      <c r="K13">
        <f t="shared" ca="1" si="1"/>
        <v>178.23000000000002</v>
      </c>
      <c r="O13" s="8">
        <v>43191</v>
      </c>
      <c r="P13">
        <f t="shared" ca="1" si="5"/>
        <v>498</v>
      </c>
      <c r="Q13">
        <f t="shared" ca="1" si="2"/>
        <v>458.16</v>
      </c>
    </row>
    <row r="14" spans="1:18" x14ac:dyDescent="0.3">
      <c r="C14" t="s">
        <v>62</v>
      </c>
      <c r="D14">
        <f t="shared" ca="1" si="3"/>
        <v>404</v>
      </c>
      <c r="E14">
        <f t="shared" ca="1" si="0"/>
        <v>181.8</v>
      </c>
      <c r="I14" s="8">
        <v>43344</v>
      </c>
      <c r="J14">
        <f t="shared" ca="1" si="4"/>
        <v>457</v>
      </c>
      <c r="K14">
        <f t="shared" ca="1" si="1"/>
        <v>246.78000000000003</v>
      </c>
      <c r="O14" s="8">
        <v>43221</v>
      </c>
      <c r="P14">
        <f t="shared" ca="1" si="5"/>
        <v>498</v>
      </c>
      <c r="Q14">
        <f t="shared" ca="1" si="2"/>
        <v>154.38</v>
      </c>
    </row>
    <row r="15" spans="1:18" x14ac:dyDescent="0.3">
      <c r="C15" t="s">
        <v>63</v>
      </c>
      <c r="D15">
        <f t="shared" ca="1" si="3"/>
        <v>404</v>
      </c>
      <c r="E15">
        <f t="shared" ca="1" si="0"/>
        <v>262.60000000000002</v>
      </c>
      <c r="I15" s="8">
        <v>43374</v>
      </c>
      <c r="J15">
        <f t="shared" ca="1" si="4"/>
        <v>457</v>
      </c>
      <c r="K15">
        <f t="shared" ca="1" si="1"/>
        <v>86.83</v>
      </c>
      <c r="O15" s="8">
        <v>43252</v>
      </c>
      <c r="P15">
        <f t="shared" ca="1" si="5"/>
        <v>498</v>
      </c>
      <c r="Q15">
        <f t="shared" ca="1" si="2"/>
        <v>278.88000000000005</v>
      </c>
    </row>
    <row r="16" spans="1:18" x14ac:dyDescent="0.3">
      <c r="C16" t="s">
        <v>64</v>
      </c>
      <c r="D16">
        <f t="shared" ca="1" si="3"/>
        <v>404</v>
      </c>
      <c r="E16">
        <f t="shared" ca="1" si="0"/>
        <v>105.04</v>
      </c>
      <c r="I16" s="8">
        <v>43405</v>
      </c>
      <c r="J16">
        <f t="shared" ca="1" si="4"/>
        <v>457</v>
      </c>
      <c r="K16">
        <f t="shared" ca="1" si="1"/>
        <v>155.38000000000002</v>
      </c>
      <c r="O16" s="8">
        <v>43282</v>
      </c>
      <c r="P16">
        <f t="shared" ca="1" si="5"/>
        <v>498</v>
      </c>
      <c r="Q16">
        <f t="shared" ca="1" si="2"/>
        <v>398.40000000000003</v>
      </c>
    </row>
    <row r="17" spans="3:17" x14ac:dyDescent="0.3">
      <c r="C17" t="s">
        <v>65</v>
      </c>
      <c r="D17">
        <f t="shared" ca="1" si="3"/>
        <v>404</v>
      </c>
      <c r="E17">
        <f t="shared" ca="1" si="0"/>
        <v>266.64</v>
      </c>
      <c r="I17" s="8">
        <v>43435</v>
      </c>
      <c r="J17">
        <f t="shared" ca="1" si="4"/>
        <v>457</v>
      </c>
      <c r="K17">
        <f t="shared" ca="1" si="1"/>
        <v>237.64000000000001</v>
      </c>
      <c r="O17" s="8">
        <v>43313</v>
      </c>
      <c r="P17">
        <f t="shared" ca="1" si="5"/>
        <v>498</v>
      </c>
      <c r="Q17">
        <f t="shared" ca="1" si="2"/>
        <v>438.24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A62BD-F64D-4D65-9617-F14CC23C9D3B}">
  <dimension ref="A1:P34"/>
  <sheetViews>
    <sheetView workbookViewId="0">
      <selection activeCell="B4" sqref="B4:Q4"/>
    </sheetView>
  </sheetViews>
  <sheetFormatPr defaultRowHeight="14.4" x14ac:dyDescent="0.3"/>
  <cols>
    <col min="4" max="4" width="16" bestFit="1" customWidth="1"/>
    <col min="5" max="5" width="16.33203125" bestFit="1" customWidth="1"/>
    <col min="6" max="6" width="17.88671875" bestFit="1" customWidth="1"/>
    <col min="9" max="9" width="4.88671875" customWidth="1"/>
    <col min="10" max="10" width="12.33203125" bestFit="1" customWidth="1"/>
    <col min="11" max="11" width="10.6640625" bestFit="1" customWidth="1"/>
    <col min="14" max="14" width="6.33203125" bestFit="1" customWidth="1"/>
    <col min="15" max="15" width="10.5546875" bestFit="1" customWidth="1"/>
    <col min="16" max="16" width="15.109375" bestFit="1" customWidth="1"/>
  </cols>
  <sheetData>
    <row r="1" spans="1:16" x14ac:dyDescent="0.3">
      <c r="A1" t="s">
        <v>72</v>
      </c>
    </row>
    <row r="2" spans="1:16" x14ac:dyDescent="0.3">
      <c r="A2" t="s">
        <v>73</v>
      </c>
    </row>
    <row r="3" spans="1:16" x14ac:dyDescent="0.3">
      <c r="A3" t="s">
        <v>74</v>
      </c>
    </row>
    <row r="5" spans="1:16" x14ac:dyDescent="0.3">
      <c r="E5" s="1" t="s">
        <v>54</v>
      </c>
      <c r="F5" s="1" t="s">
        <v>55</v>
      </c>
      <c r="J5" s="1" t="s">
        <v>70</v>
      </c>
      <c r="K5" s="1" t="s">
        <v>71</v>
      </c>
      <c r="O5" s="1" t="s">
        <v>70</v>
      </c>
      <c r="P5" s="1" t="s">
        <v>71</v>
      </c>
    </row>
    <row r="6" spans="1:16" x14ac:dyDescent="0.3">
      <c r="E6" s="1">
        <v>50</v>
      </c>
      <c r="F6" s="1">
        <v>100</v>
      </c>
      <c r="J6" s="1">
        <v>75</v>
      </c>
      <c r="K6" s="1">
        <v>30</v>
      </c>
      <c r="O6" s="1">
        <v>75</v>
      </c>
      <c r="P6" s="1">
        <v>30</v>
      </c>
    </row>
    <row r="7" spans="1:16" x14ac:dyDescent="0.3">
      <c r="D7" t="s">
        <v>69</v>
      </c>
      <c r="E7" t="str">
        <f>E5&amp;" Test out of "&amp;E6</f>
        <v>Jan Test out of 50</v>
      </c>
      <c r="F7" t="str">
        <f>F5&amp;" Test out of "&amp;F6</f>
        <v>Feb Test out of 100</v>
      </c>
      <c r="I7" t="s">
        <v>69</v>
      </c>
      <c r="J7" t="str">
        <f>J5&amp;" Test out of "&amp;J6</f>
        <v>Autumn Test out of 75</v>
      </c>
      <c r="K7" t="str">
        <f>K5&amp;" Test out of "&amp;K6</f>
        <v>Spring Test out of 30</v>
      </c>
      <c r="N7" t="s">
        <v>69</v>
      </c>
      <c r="O7" t="str">
        <f>O5&amp;" Test out of "&amp;O6</f>
        <v>Autumn Test out of 75</v>
      </c>
      <c r="P7" t="str">
        <f>P5&amp;" Test out of "&amp;P6</f>
        <v>Spring Test out of 30</v>
      </c>
    </row>
    <row r="8" spans="1:16" x14ac:dyDescent="0.3">
      <c r="D8" t="s">
        <v>75</v>
      </c>
      <c r="E8">
        <f t="shared" ref="E8:E33" ca="1" si="0">RANDBETWEEN(0,$E$6)</f>
        <v>49</v>
      </c>
      <c r="F8">
        <f ca="1">RANDBETWEEN(0,$F$6)</f>
        <v>27</v>
      </c>
      <c r="I8" t="s">
        <v>102</v>
      </c>
      <c r="J8">
        <f ca="1">RANDBETWEEN(0,$J$6)</f>
        <v>58</v>
      </c>
      <c r="K8">
        <f ca="1">RANDBETWEEN(0,$K$6)</f>
        <v>9</v>
      </c>
      <c r="N8" t="s">
        <v>128</v>
      </c>
      <c r="O8">
        <f ca="1">RANDBETWEEN(0,$O$6)</f>
        <v>56</v>
      </c>
      <c r="P8">
        <f ca="1">RANDBETWEEN(0,$P$6)</f>
        <v>28</v>
      </c>
    </row>
    <row r="9" spans="1:16" x14ac:dyDescent="0.3">
      <c r="D9" t="s">
        <v>76</v>
      </c>
      <c r="E9">
        <f t="shared" ca="1" si="0"/>
        <v>49</v>
      </c>
      <c r="F9">
        <f t="shared" ref="F9:F33" ca="1" si="1">RANDBETWEEN(0,$F$6)</f>
        <v>52</v>
      </c>
      <c r="I9" t="s">
        <v>103</v>
      </c>
      <c r="J9">
        <f t="shared" ref="J9:J33" ca="1" si="2">RANDBETWEEN(0,$J$6)</f>
        <v>72</v>
      </c>
      <c r="K9">
        <f t="shared" ref="K9:K33" ca="1" si="3">RANDBETWEEN(0,$K$6)</f>
        <v>8</v>
      </c>
      <c r="N9" t="s">
        <v>129</v>
      </c>
      <c r="O9">
        <f t="shared" ref="O9:O33" ca="1" si="4">RANDBETWEEN(0,$O$6)</f>
        <v>45</v>
      </c>
      <c r="P9">
        <f t="shared" ref="P9:P33" ca="1" si="5">RANDBETWEEN(0,$P$6)</f>
        <v>19</v>
      </c>
    </row>
    <row r="10" spans="1:16" x14ac:dyDescent="0.3">
      <c r="D10" t="s">
        <v>77</v>
      </c>
      <c r="E10">
        <f t="shared" ca="1" si="0"/>
        <v>4</v>
      </c>
      <c r="F10">
        <f t="shared" ca="1" si="1"/>
        <v>86</v>
      </c>
      <c r="I10" t="s">
        <v>104</v>
      </c>
      <c r="J10">
        <f t="shared" ca="1" si="2"/>
        <v>51</v>
      </c>
      <c r="K10">
        <f t="shared" ca="1" si="3"/>
        <v>20</v>
      </c>
      <c r="N10" t="s">
        <v>130</v>
      </c>
      <c r="O10">
        <f t="shared" ca="1" si="4"/>
        <v>32</v>
      </c>
      <c r="P10">
        <f t="shared" ca="1" si="5"/>
        <v>26</v>
      </c>
    </row>
    <row r="11" spans="1:16" x14ac:dyDescent="0.3">
      <c r="D11" t="s">
        <v>78</v>
      </c>
      <c r="E11">
        <f t="shared" ca="1" si="0"/>
        <v>42</v>
      </c>
      <c r="F11">
        <f t="shared" ca="1" si="1"/>
        <v>54</v>
      </c>
      <c r="I11" t="s">
        <v>105</v>
      </c>
      <c r="J11">
        <f t="shared" ca="1" si="2"/>
        <v>73</v>
      </c>
      <c r="K11">
        <f t="shared" ca="1" si="3"/>
        <v>17</v>
      </c>
      <c r="N11" t="s">
        <v>131</v>
      </c>
      <c r="O11">
        <f t="shared" ca="1" si="4"/>
        <v>21</v>
      </c>
      <c r="P11">
        <f t="shared" ca="1" si="5"/>
        <v>19</v>
      </c>
    </row>
    <row r="12" spans="1:16" x14ac:dyDescent="0.3">
      <c r="D12" t="s">
        <v>79</v>
      </c>
      <c r="E12">
        <f t="shared" ca="1" si="0"/>
        <v>50</v>
      </c>
      <c r="F12">
        <f t="shared" ca="1" si="1"/>
        <v>3</v>
      </c>
      <c r="I12" t="s">
        <v>106</v>
      </c>
      <c r="J12">
        <f t="shared" ca="1" si="2"/>
        <v>36</v>
      </c>
      <c r="K12">
        <f t="shared" ca="1" si="3"/>
        <v>26</v>
      </c>
      <c r="N12" t="s">
        <v>132</v>
      </c>
      <c r="O12">
        <f t="shared" ca="1" si="4"/>
        <v>56</v>
      </c>
      <c r="P12">
        <f t="shared" ca="1" si="5"/>
        <v>10</v>
      </c>
    </row>
    <row r="13" spans="1:16" x14ac:dyDescent="0.3">
      <c r="D13" t="s">
        <v>80</v>
      </c>
      <c r="E13">
        <f t="shared" ca="1" si="0"/>
        <v>31</v>
      </c>
      <c r="F13">
        <f t="shared" ca="1" si="1"/>
        <v>60</v>
      </c>
      <c r="I13" t="s">
        <v>107</v>
      </c>
      <c r="J13">
        <f t="shared" ca="1" si="2"/>
        <v>0</v>
      </c>
      <c r="K13">
        <f t="shared" ca="1" si="3"/>
        <v>13</v>
      </c>
      <c r="N13" t="s">
        <v>133</v>
      </c>
      <c r="O13">
        <f t="shared" ca="1" si="4"/>
        <v>14</v>
      </c>
      <c r="P13">
        <f t="shared" ca="1" si="5"/>
        <v>27</v>
      </c>
    </row>
    <row r="14" spans="1:16" x14ac:dyDescent="0.3">
      <c r="D14" t="s">
        <v>81</v>
      </c>
      <c r="E14">
        <f t="shared" ca="1" si="0"/>
        <v>26</v>
      </c>
      <c r="F14">
        <f t="shared" ca="1" si="1"/>
        <v>73</v>
      </c>
      <c r="I14" t="s">
        <v>108</v>
      </c>
      <c r="J14">
        <f t="shared" ca="1" si="2"/>
        <v>43</v>
      </c>
      <c r="K14">
        <f t="shared" ca="1" si="3"/>
        <v>24</v>
      </c>
      <c r="N14" t="s">
        <v>134</v>
      </c>
      <c r="O14">
        <f t="shared" ca="1" si="4"/>
        <v>39</v>
      </c>
      <c r="P14">
        <f t="shared" ca="1" si="5"/>
        <v>2</v>
      </c>
    </row>
    <row r="15" spans="1:16" x14ac:dyDescent="0.3">
      <c r="D15" t="s">
        <v>82</v>
      </c>
      <c r="E15">
        <f t="shared" ca="1" si="0"/>
        <v>15</v>
      </c>
      <c r="F15">
        <f t="shared" ca="1" si="1"/>
        <v>39</v>
      </c>
      <c r="I15" t="s">
        <v>109</v>
      </c>
      <c r="J15">
        <f t="shared" ca="1" si="2"/>
        <v>7</v>
      </c>
      <c r="K15">
        <f t="shared" ca="1" si="3"/>
        <v>30</v>
      </c>
      <c r="N15" t="s">
        <v>135</v>
      </c>
      <c r="O15">
        <f t="shared" ca="1" si="4"/>
        <v>59</v>
      </c>
      <c r="P15">
        <f t="shared" ca="1" si="5"/>
        <v>10</v>
      </c>
    </row>
    <row r="16" spans="1:16" x14ac:dyDescent="0.3">
      <c r="D16" t="s">
        <v>83</v>
      </c>
      <c r="E16">
        <f t="shared" ca="1" si="0"/>
        <v>44</v>
      </c>
      <c r="F16">
        <f t="shared" ca="1" si="1"/>
        <v>36</v>
      </c>
      <c r="I16" t="s">
        <v>110</v>
      </c>
      <c r="J16">
        <f t="shared" ca="1" si="2"/>
        <v>34</v>
      </c>
      <c r="K16">
        <f t="shared" ca="1" si="3"/>
        <v>20</v>
      </c>
      <c r="N16" t="s">
        <v>136</v>
      </c>
      <c r="O16">
        <f t="shared" ca="1" si="4"/>
        <v>7</v>
      </c>
      <c r="P16">
        <f t="shared" ca="1" si="5"/>
        <v>25</v>
      </c>
    </row>
    <row r="17" spans="4:16" x14ac:dyDescent="0.3">
      <c r="D17" t="s">
        <v>84</v>
      </c>
      <c r="E17">
        <f t="shared" ca="1" si="0"/>
        <v>30</v>
      </c>
      <c r="F17">
        <f t="shared" ca="1" si="1"/>
        <v>61</v>
      </c>
      <c r="I17" t="s">
        <v>111</v>
      </c>
      <c r="J17">
        <f t="shared" ca="1" si="2"/>
        <v>41</v>
      </c>
      <c r="K17">
        <f t="shared" ca="1" si="3"/>
        <v>13</v>
      </c>
      <c r="N17" t="s">
        <v>137</v>
      </c>
      <c r="O17">
        <f t="shared" ca="1" si="4"/>
        <v>11</v>
      </c>
      <c r="P17">
        <f t="shared" ca="1" si="5"/>
        <v>29</v>
      </c>
    </row>
    <row r="18" spans="4:16" x14ac:dyDescent="0.3">
      <c r="D18" t="s">
        <v>85</v>
      </c>
      <c r="E18">
        <f t="shared" ca="1" si="0"/>
        <v>4</v>
      </c>
      <c r="F18">
        <f t="shared" ca="1" si="1"/>
        <v>84</v>
      </c>
      <c r="I18" t="s">
        <v>112</v>
      </c>
      <c r="J18">
        <f t="shared" ca="1" si="2"/>
        <v>5</v>
      </c>
      <c r="K18">
        <f t="shared" ca="1" si="3"/>
        <v>7</v>
      </c>
      <c r="N18" t="s">
        <v>138</v>
      </c>
      <c r="O18">
        <f t="shared" ca="1" si="4"/>
        <v>51</v>
      </c>
      <c r="P18">
        <f t="shared" ca="1" si="5"/>
        <v>0</v>
      </c>
    </row>
    <row r="19" spans="4:16" x14ac:dyDescent="0.3">
      <c r="D19" t="s">
        <v>86</v>
      </c>
      <c r="E19">
        <f t="shared" ca="1" si="0"/>
        <v>10</v>
      </c>
      <c r="F19">
        <f t="shared" ca="1" si="1"/>
        <v>8</v>
      </c>
      <c r="I19" t="s">
        <v>113</v>
      </c>
      <c r="J19">
        <f t="shared" ca="1" si="2"/>
        <v>71</v>
      </c>
      <c r="K19">
        <f t="shared" ca="1" si="3"/>
        <v>16</v>
      </c>
      <c r="N19" t="s">
        <v>139</v>
      </c>
      <c r="O19">
        <f t="shared" ca="1" si="4"/>
        <v>53</v>
      </c>
      <c r="P19">
        <f t="shared" ca="1" si="5"/>
        <v>8</v>
      </c>
    </row>
    <row r="20" spans="4:16" x14ac:dyDescent="0.3">
      <c r="D20" t="s">
        <v>87</v>
      </c>
      <c r="E20">
        <f t="shared" ca="1" si="0"/>
        <v>40</v>
      </c>
      <c r="F20">
        <f t="shared" ca="1" si="1"/>
        <v>78</v>
      </c>
      <c r="I20" t="s">
        <v>114</v>
      </c>
      <c r="J20">
        <f t="shared" ca="1" si="2"/>
        <v>71</v>
      </c>
      <c r="K20">
        <f t="shared" ca="1" si="3"/>
        <v>26</v>
      </c>
      <c r="N20" t="s">
        <v>140</v>
      </c>
      <c r="O20">
        <f t="shared" ca="1" si="4"/>
        <v>14</v>
      </c>
      <c r="P20">
        <f t="shared" ca="1" si="5"/>
        <v>17</v>
      </c>
    </row>
    <row r="21" spans="4:16" x14ac:dyDescent="0.3">
      <c r="D21" t="s">
        <v>88</v>
      </c>
      <c r="E21">
        <f t="shared" ca="1" si="0"/>
        <v>30</v>
      </c>
      <c r="F21">
        <f t="shared" ca="1" si="1"/>
        <v>53</v>
      </c>
      <c r="I21" t="s">
        <v>115</v>
      </c>
      <c r="J21">
        <f t="shared" ca="1" si="2"/>
        <v>46</v>
      </c>
      <c r="K21">
        <f t="shared" ca="1" si="3"/>
        <v>3</v>
      </c>
      <c r="N21" t="s">
        <v>141</v>
      </c>
      <c r="O21">
        <f t="shared" ca="1" si="4"/>
        <v>51</v>
      </c>
      <c r="P21">
        <f t="shared" ca="1" si="5"/>
        <v>19</v>
      </c>
    </row>
    <row r="22" spans="4:16" x14ac:dyDescent="0.3">
      <c r="D22" t="s">
        <v>89</v>
      </c>
      <c r="E22">
        <f t="shared" ca="1" si="0"/>
        <v>11</v>
      </c>
      <c r="F22">
        <f t="shared" ca="1" si="1"/>
        <v>41</v>
      </c>
      <c r="I22" t="s">
        <v>116</v>
      </c>
      <c r="J22">
        <f t="shared" ca="1" si="2"/>
        <v>38</v>
      </c>
      <c r="K22">
        <f t="shared" ca="1" si="3"/>
        <v>7</v>
      </c>
      <c r="N22" t="s">
        <v>142</v>
      </c>
      <c r="O22">
        <f t="shared" ca="1" si="4"/>
        <v>56</v>
      </c>
      <c r="P22">
        <f t="shared" ca="1" si="5"/>
        <v>11</v>
      </c>
    </row>
    <row r="23" spans="4:16" x14ac:dyDescent="0.3">
      <c r="D23" t="s">
        <v>90</v>
      </c>
      <c r="E23">
        <f t="shared" ca="1" si="0"/>
        <v>1</v>
      </c>
      <c r="F23">
        <f t="shared" ca="1" si="1"/>
        <v>62</v>
      </c>
      <c r="I23" t="s">
        <v>117</v>
      </c>
      <c r="J23">
        <f t="shared" ca="1" si="2"/>
        <v>34</v>
      </c>
      <c r="K23">
        <f t="shared" ca="1" si="3"/>
        <v>1</v>
      </c>
      <c r="N23" t="s">
        <v>143</v>
      </c>
      <c r="O23">
        <f t="shared" ca="1" si="4"/>
        <v>28</v>
      </c>
      <c r="P23">
        <f t="shared" ca="1" si="5"/>
        <v>20</v>
      </c>
    </row>
    <row r="24" spans="4:16" x14ac:dyDescent="0.3">
      <c r="D24" t="s">
        <v>91</v>
      </c>
      <c r="E24">
        <f t="shared" ca="1" si="0"/>
        <v>32</v>
      </c>
      <c r="F24">
        <f t="shared" ca="1" si="1"/>
        <v>64</v>
      </c>
      <c r="I24" t="s">
        <v>118</v>
      </c>
      <c r="J24">
        <f t="shared" ca="1" si="2"/>
        <v>52</v>
      </c>
      <c r="K24">
        <f t="shared" ca="1" si="3"/>
        <v>24</v>
      </c>
      <c r="N24" t="s">
        <v>144</v>
      </c>
      <c r="O24">
        <f t="shared" ca="1" si="4"/>
        <v>0</v>
      </c>
      <c r="P24">
        <f t="shared" ca="1" si="5"/>
        <v>21</v>
      </c>
    </row>
    <row r="25" spans="4:16" x14ac:dyDescent="0.3">
      <c r="D25" t="s">
        <v>92</v>
      </c>
      <c r="E25">
        <f t="shared" ca="1" si="0"/>
        <v>12</v>
      </c>
      <c r="F25">
        <f t="shared" ca="1" si="1"/>
        <v>75</v>
      </c>
      <c r="I25" t="s">
        <v>119</v>
      </c>
      <c r="J25">
        <f t="shared" ca="1" si="2"/>
        <v>32</v>
      </c>
      <c r="K25">
        <f t="shared" ca="1" si="3"/>
        <v>20</v>
      </c>
      <c r="N25" t="s">
        <v>145</v>
      </c>
      <c r="O25">
        <f t="shared" ca="1" si="4"/>
        <v>46</v>
      </c>
      <c r="P25">
        <f t="shared" ca="1" si="5"/>
        <v>26</v>
      </c>
    </row>
    <row r="26" spans="4:16" x14ac:dyDescent="0.3">
      <c r="D26" t="s">
        <v>93</v>
      </c>
      <c r="E26">
        <f t="shared" ca="1" si="0"/>
        <v>1</v>
      </c>
      <c r="F26">
        <f t="shared" ca="1" si="1"/>
        <v>6</v>
      </c>
      <c r="I26" t="s">
        <v>120</v>
      </c>
      <c r="J26">
        <f t="shared" ca="1" si="2"/>
        <v>67</v>
      </c>
      <c r="K26">
        <f t="shared" ca="1" si="3"/>
        <v>13</v>
      </c>
      <c r="N26" t="s">
        <v>146</v>
      </c>
      <c r="O26">
        <f t="shared" ca="1" si="4"/>
        <v>29</v>
      </c>
      <c r="P26">
        <f t="shared" ca="1" si="5"/>
        <v>10</v>
      </c>
    </row>
    <row r="27" spans="4:16" x14ac:dyDescent="0.3">
      <c r="D27" t="s">
        <v>94</v>
      </c>
      <c r="E27">
        <f t="shared" ca="1" si="0"/>
        <v>46</v>
      </c>
      <c r="F27">
        <f t="shared" ca="1" si="1"/>
        <v>72</v>
      </c>
      <c r="I27" t="s">
        <v>121</v>
      </c>
      <c r="J27">
        <f t="shared" ca="1" si="2"/>
        <v>9</v>
      </c>
      <c r="K27">
        <f t="shared" ca="1" si="3"/>
        <v>25</v>
      </c>
      <c r="N27" t="s">
        <v>147</v>
      </c>
      <c r="O27">
        <f t="shared" ca="1" si="4"/>
        <v>27</v>
      </c>
      <c r="P27">
        <f t="shared" ca="1" si="5"/>
        <v>15</v>
      </c>
    </row>
    <row r="28" spans="4:16" x14ac:dyDescent="0.3">
      <c r="D28" t="s">
        <v>95</v>
      </c>
      <c r="E28">
        <f t="shared" ca="1" si="0"/>
        <v>4</v>
      </c>
      <c r="F28">
        <f t="shared" ca="1" si="1"/>
        <v>31</v>
      </c>
      <c r="I28" t="s">
        <v>122</v>
      </c>
      <c r="J28">
        <f t="shared" ca="1" si="2"/>
        <v>24</v>
      </c>
      <c r="K28">
        <f t="shared" ca="1" si="3"/>
        <v>26</v>
      </c>
      <c r="N28" t="s">
        <v>148</v>
      </c>
      <c r="O28">
        <f t="shared" ca="1" si="4"/>
        <v>19</v>
      </c>
      <c r="P28">
        <f t="shared" ca="1" si="5"/>
        <v>15</v>
      </c>
    </row>
    <row r="29" spans="4:16" x14ac:dyDescent="0.3">
      <c r="D29" t="s">
        <v>96</v>
      </c>
      <c r="E29">
        <f t="shared" ca="1" si="0"/>
        <v>3</v>
      </c>
      <c r="F29">
        <f t="shared" ca="1" si="1"/>
        <v>74</v>
      </c>
      <c r="I29" t="s">
        <v>123</v>
      </c>
      <c r="J29">
        <f t="shared" ca="1" si="2"/>
        <v>33</v>
      </c>
      <c r="K29">
        <f t="shared" ca="1" si="3"/>
        <v>10</v>
      </c>
      <c r="N29" t="s">
        <v>149</v>
      </c>
      <c r="O29">
        <f t="shared" ca="1" si="4"/>
        <v>57</v>
      </c>
      <c r="P29">
        <f t="shared" ca="1" si="5"/>
        <v>17</v>
      </c>
    </row>
    <row r="30" spans="4:16" x14ac:dyDescent="0.3">
      <c r="D30" t="s">
        <v>97</v>
      </c>
      <c r="E30">
        <f t="shared" ca="1" si="0"/>
        <v>4</v>
      </c>
      <c r="F30">
        <f t="shared" ca="1" si="1"/>
        <v>87</v>
      </c>
      <c r="I30" t="s">
        <v>124</v>
      </c>
      <c r="J30">
        <f t="shared" ca="1" si="2"/>
        <v>75</v>
      </c>
      <c r="K30">
        <f t="shared" ca="1" si="3"/>
        <v>14</v>
      </c>
      <c r="N30" t="s">
        <v>150</v>
      </c>
      <c r="O30">
        <f t="shared" ca="1" si="4"/>
        <v>36</v>
      </c>
      <c r="P30">
        <f t="shared" ca="1" si="5"/>
        <v>2</v>
      </c>
    </row>
    <row r="31" spans="4:16" x14ac:dyDescent="0.3">
      <c r="D31" t="s">
        <v>98</v>
      </c>
      <c r="E31">
        <f t="shared" ca="1" si="0"/>
        <v>22</v>
      </c>
      <c r="F31">
        <f t="shared" ca="1" si="1"/>
        <v>70</v>
      </c>
      <c r="I31" t="s">
        <v>125</v>
      </c>
      <c r="J31">
        <f t="shared" ca="1" si="2"/>
        <v>50</v>
      </c>
      <c r="K31">
        <f t="shared" ca="1" si="3"/>
        <v>23</v>
      </c>
      <c r="N31" t="s">
        <v>151</v>
      </c>
      <c r="O31">
        <f t="shared" ca="1" si="4"/>
        <v>66</v>
      </c>
      <c r="P31">
        <f t="shared" ca="1" si="5"/>
        <v>12</v>
      </c>
    </row>
    <row r="32" spans="4:16" x14ac:dyDescent="0.3">
      <c r="D32" t="s">
        <v>99</v>
      </c>
      <c r="E32">
        <f t="shared" ca="1" si="0"/>
        <v>17</v>
      </c>
      <c r="F32">
        <f t="shared" ca="1" si="1"/>
        <v>100</v>
      </c>
      <c r="I32" t="s">
        <v>126</v>
      </c>
      <c r="J32">
        <f t="shared" ca="1" si="2"/>
        <v>9</v>
      </c>
      <c r="K32">
        <f t="shared" ca="1" si="3"/>
        <v>29</v>
      </c>
      <c r="N32" t="s">
        <v>152</v>
      </c>
      <c r="O32">
        <f t="shared" ca="1" si="4"/>
        <v>19</v>
      </c>
      <c r="P32">
        <f t="shared" ca="1" si="5"/>
        <v>28</v>
      </c>
    </row>
    <row r="33" spans="4:16" x14ac:dyDescent="0.3">
      <c r="D33" t="s">
        <v>100</v>
      </c>
      <c r="E33">
        <f t="shared" ca="1" si="0"/>
        <v>47</v>
      </c>
      <c r="F33">
        <f t="shared" ca="1" si="1"/>
        <v>10</v>
      </c>
      <c r="I33" t="s">
        <v>127</v>
      </c>
      <c r="J33">
        <f t="shared" ca="1" si="2"/>
        <v>49</v>
      </c>
      <c r="K33">
        <f t="shared" ca="1" si="3"/>
        <v>26</v>
      </c>
      <c r="N33" t="s">
        <v>153</v>
      </c>
      <c r="O33">
        <f t="shared" ca="1" si="4"/>
        <v>58</v>
      </c>
      <c r="P33">
        <f t="shared" ca="1" si="5"/>
        <v>8</v>
      </c>
    </row>
    <row r="34" spans="4:16" x14ac:dyDescent="0.3">
      <c r="D34" t="s">
        <v>101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50804-71B1-4DDC-85DD-4ACADFF3FD03}">
  <dimension ref="D6:V21"/>
  <sheetViews>
    <sheetView workbookViewId="0">
      <selection activeCell="S7" sqref="S7:T12"/>
    </sheetView>
  </sheetViews>
  <sheetFormatPr defaultRowHeight="14.4" x14ac:dyDescent="0.3"/>
  <sheetData>
    <row r="6" spans="4:22" x14ac:dyDescent="0.3">
      <c r="D6" t="s">
        <v>259</v>
      </c>
      <c r="E6" t="s">
        <v>260</v>
      </c>
      <c r="F6" t="s">
        <v>261</v>
      </c>
      <c r="G6" t="s">
        <v>262</v>
      </c>
      <c r="H6" t="s">
        <v>263</v>
      </c>
      <c r="K6" t="s">
        <v>259</v>
      </c>
      <c r="L6" t="s">
        <v>260</v>
      </c>
      <c r="M6" t="s">
        <v>261</v>
      </c>
      <c r="N6" t="s">
        <v>262</v>
      </c>
      <c r="O6" t="s">
        <v>263</v>
      </c>
      <c r="R6" t="s">
        <v>259</v>
      </c>
      <c r="S6" t="s">
        <v>260</v>
      </c>
      <c r="T6" t="s">
        <v>261</v>
      </c>
      <c r="U6" t="s">
        <v>262</v>
      </c>
      <c r="V6" t="s">
        <v>263</v>
      </c>
    </row>
    <row r="7" spans="4:22" x14ac:dyDescent="0.3">
      <c r="D7" t="s">
        <v>264</v>
      </c>
      <c r="E7" s="18">
        <f ca="1">TODAY()+RANDBETWEEN(-100,100)</f>
        <v>43594</v>
      </c>
      <c r="F7" s="18">
        <f ca="1">E7+RANDBETWEEN(1,100)</f>
        <v>43611</v>
      </c>
      <c r="K7" t="s">
        <v>279</v>
      </c>
      <c r="L7" s="18">
        <f ca="1">TODAY()+RANDBETWEEN(-100,100)</f>
        <v>43443</v>
      </c>
      <c r="M7" s="18">
        <f ca="1">L7+RANDBETWEEN(1,100)</f>
        <v>43444</v>
      </c>
      <c r="R7" t="s">
        <v>284</v>
      </c>
      <c r="S7" s="18">
        <f ca="1">TODAY()+RANDBETWEEN(-100,100)</f>
        <v>43504</v>
      </c>
      <c r="T7" s="18">
        <f ca="1">S7+RANDBETWEEN(1,100)</f>
        <v>43597</v>
      </c>
    </row>
    <row r="8" spans="4:22" x14ac:dyDescent="0.3">
      <c r="D8" t="s">
        <v>265</v>
      </c>
      <c r="E8" s="18">
        <f t="shared" ref="E8:E21" ca="1" si="0">TODAY()+RANDBETWEEN(-100,100)</f>
        <v>43462</v>
      </c>
      <c r="F8" s="18">
        <f t="shared" ref="F8:F21" ca="1" si="1">E8+RANDBETWEEN(1,100)</f>
        <v>43507</v>
      </c>
      <c r="K8" t="s">
        <v>280</v>
      </c>
      <c r="L8" s="18">
        <f t="shared" ref="L8:L12" ca="1" si="2">TODAY()+RANDBETWEEN(-100,100)</f>
        <v>43588</v>
      </c>
      <c r="M8" s="18">
        <f t="shared" ref="M8:M11" ca="1" si="3">L8+RANDBETWEEN(1,100)</f>
        <v>43594</v>
      </c>
      <c r="R8" t="s">
        <v>42</v>
      </c>
      <c r="S8" s="18">
        <f t="shared" ref="S8:S12" ca="1" si="4">TODAY()+RANDBETWEEN(-100,100)</f>
        <v>43569</v>
      </c>
      <c r="T8" s="18">
        <f t="shared" ref="T8:T12" ca="1" si="5">S8+RANDBETWEEN(1,100)</f>
        <v>43602</v>
      </c>
    </row>
    <row r="9" spans="4:22" x14ac:dyDescent="0.3">
      <c r="D9" t="s">
        <v>266</v>
      </c>
      <c r="E9" s="18">
        <f t="shared" ca="1" si="0"/>
        <v>43502</v>
      </c>
      <c r="F9" s="18">
        <f t="shared" ca="1" si="1"/>
        <v>43561</v>
      </c>
      <c r="K9" t="s">
        <v>281</v>
      </c>
      <c r="L9" s="18">
        <f t="shared" ca="1" si="2"/>
        <v>43449</v>
      </c>
      <c r="M9" s="18">
        <f t="shared" ca="1" si="3"/>
        <v>43462</v>
      </c>
      <c r="R9" t="s">
        <v>288</v>
      </c>
      <c r="S9" s="18">
        <f t="shared" ca="1" si="4"/>
        <v>43491</v>
      </c>
      <c r="T9" s="18">
        <f t="shared" ca="1" si="5"/>
        <v>43540</v>
      </c>
    </row>
    <row r="10" spans="4:22" x14ac:dyDescent="0.3">
      <c r="D10" t="s">
        <v>267</v>
      </c>
      <c r="E10" s="18">
        <f t="shared" ca="1" si="0"/>
        <v>43634</v>
      </c>
      <c r="F10" s="18">
        <f t="shared" ca="1" si="1"/>
        <v>43712</v>
      </c>
      <c r="K10" t="s">
        <v>282</v>
      </c>
      <c r="L10" s="18">
        <f t="shared" ca="1" si="2"/>
        <v>43493</v>
      </c>
      <c r="M10" s="18">
        <f t="shared" ca="1" si="3"/>
        <v>43517</v>
      </c>
      <c r="R10" t="s">
        <v>285</v>
      </c>
      <c r="S10" s="18">
        <f t="shared" ca="1" si="4"/>
        <v>43487</v>
      </c>
      <c r="T10" s="18">
        <f t="shared" ca="1" si="5"/>
        <v>43524</v>
      </c>
    </row>
    <row r="11" spans="4:22" x14ac:dyDescent="0.3">
      <c r="D11" t="s">
        <v>268</v>
      </c>
      <c r="E11" s="18">
        <f t="shared" ca="1" si="0"/>
        <v>43629</v>
      </c>
      <c r="F11" s="18">
        <f t="shared" ca="1" si="1"/>
        <v>43671</v>
      </c>
      <c r="K11" t="s">
        <v>283</v>
      </c>
      <c r="L11" s="18">
        <f t="shared" ca="1" si="2"/>
        <v>43605</v>
      </c>
      <c r="M11" s="18">
        <f t="shared" ca="1" si="3"/>
        <v>43628</v>
      </c>
      <c r="R11" t="s">
        <v>286</v>
      </c>
      <c r="S11" s="18">
        <f t="shared" ca="1" si="4"/>
        <v>43554</v>
      </c>
      <c r="T11" s="18">
        <f t="shared" ca="1" si="5"/>
        <v>43648</v>
      </c>
    </row>
    <row r="12" spans="4:22" x14ac:dyDescent="0.3">
      <c r="D12" t="s">
        <v>269</v>
      </c>
      <c r="E12" s="18">
        <f t="shared" ca="1" si="0"/>
        <v>43564</v>
      </c>
      <c r="F12" s="18">
        <f t="shared" ca="1" si="1"/>
        <v>43641</v>
      </c>
      <c r="L12" s="18"/>
      <c r="M12" s="18"/>
      <c r="R12" t="s">
        <v>287</v>
      </c>
      <c r="S12" s="18">
        <f t="shared" ca="1" si="4"/>
        <v>43471</v>
      </c>
      <c r="T12" s="18">
        <f t="shared" ca="1" si="5"/>
        <v>43488</v>
      </c>
    </row>
    <row r="13" spans="4:22" x14ac:dyDescent="0.3">
      <c r="D13" t="s">
        <v>270</v>
      </c>
      <c r="E13" s="18">
        <f t="shared" ca="1" si="0"/>
        <v>43442</v>
      </c>
      <c r="F13" s="18">
        <f t="shared" ca="1" si="1"/>
        <v>43531</v>
      </c>
    </row>
    <row r="14" spans="4:22" x14ac:dyDescent="0.3">
      <c r="D14" t="s">
        <v>271</v>
      </c>
      <c r="E14" s="18">
        <f t="shared" ca="1" si="0"/>
        <v>43544</v>
      </c>
      <c r="F14" s="18">
        <f t="shared" ca="1" si="1"/>
        <v>43551</v>
      </c>
    </row>
    <row r="15" spans="4:22" x14ac:dyDescent="0.3">
      <c r="D15" t="s">
        <v>272</v>
      </c>
      <c r="E15" s="18">
        <f t="shared" ca="1" si="0"/>
        <v>43477</v>
      </c>
      <c r="F15" s="18">
        <f t="shared" ca="1" si="1"/>
        <v>43540</v>
      </c>
    </row>
    <row r="16" spans="4:22" x14ac:dyDescent="0.3">
      <c r="D16" t="s">
        <v>273</v>
      </c>
      <c r="E16" s="18">
        <f t="shared" ca="1" si="0"/>
        <v>43542</v>
      </c>
      <c r="F16" s="18">
        <f t="shared" ca="1" si="1"/>
        <v>43603</v>
      </c>
    </row>
    <row r="17" spans="4:6" x14ac:dyDescent="0.3">
      <c r="D17" t="s">
        <v>274</v>
      </c>
      <c r="E17" s="18">
        <f t="shared" ca="1" si="0"/>
        <v>43523</v>
      </c>
      <c r="F17" s="18">
        <f t="shared" ca="1" si="1"/>
        <v>43590</v>
      </c>
    </row>
    <row r="18" spans="4:6" x14ac:dyDescent="0.3">
      <c r="D18" t="s">
        <v>275</v>
      </c>
      <c r="E18" s="18">
        <f t="shared" ca="1" si="0"/>
        <v>43568</v>
      </c>
      <c r="F18" s="18">
        <f t="shared" ca="1" si="1"/>
        <v>43581</v>
      </c>
    </row>
    <row r="19" spans="4:6" x14ac:dyDescent="0.3">
      <c r="D19" t="s">
        <v>276</v>
      </c>
      <c r="E19" s="18">
        <f t="shared" ca="1" si="0"/>
        <v>43554</v>
      </c>
      <c r="F19" s="18">
        <f t="shared" ca="1" si="1"/>
        <v>43594</v>
      </c>
    </row>
    <row r="20" spans="4:6" x14ac:dyDescent="0.3">
      <c r="D20" t="s">
        <v>277</v>
      </c>
      <c r="E20" s="18">
        <f t="shared" ca="1" si="0"/>
        <v>43569</v>
      </c>
      <c r="F20" s="18">
        <f t="shared" ca="1" si="1"/>
        <v>43626</v>
      </c>
    </row>
    <row r="21" spans="4:6" x14ac:dyDescent="0.3">
      <c r="D21" t="s">
        <v>278</v>
      </c>
      <c r="E21" s="18">
        <f t="shared" ca="1" si="0"/>
        <v>43466</v>
      </c>
      <c r="F21" s="18">
        <f t="shared" ca="1" si="1"/>
        <v>43554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0:F47"/>
  <sheetViews>
    <sheetView topLeftCell="A4" workbookViewId="0">
      <selection activeCell="H4" sqref="H4"/>
    </sheetView>
  </sheetViews>
  <sheetFormatPr defaultRowHeight="14.4" x14ac:dyDescent="0.3"/>
  <cols>
    <col min="2" max="2" width="11.44140625" bestFit="1" customWidth="1"/>
  </cols>
  <sheetData>
    <row r="10" spans="2:6" s="3" customFormat="1" ht="28.8" x14ac:dyDescent="0.3">
      <c r="B10" s="3" t="s">
        <v>14</v>
      </c>
      <c r="C10" s="3" t="s">
        <v>15</v>
      </c>
      <c r="D10" s="3" t="s">
        <v>17</v>
      </c>
      <c r="E10" s="3" t="s">
        <v>16</v>
      </c>
      <c r="F10" s="3" t="s">
        <v>18</v>
      </c>
    </row>
    <row r="11" spans="2:6" x14ac:dyDescent="0.3">
      <c r="B11" t="s">
        <v>7</v>
      </c>
      <c r="C11" s="4">
        <v>0.3125</v>
      </c>
      <c r="D11" s="5">
        <v>4.1666666666666664E-2</v>
      </c>
      <c r="E11" s="4">
        <v>0.70833333333333337</v>
      </c>
    </row>
    <row r="12" spans="2:6" x14ac:dyDescent="0.3">
      <c r="B12" t="s">
        <v>8</v>
      </c>
      <c r="C12" s="4">
        <v>0.3125</v>
      </c>
      <c r="D12" s="5">
        <v>4.1666666666666664E-2</v>
      </c>
      <c r="E12" s="4">
        <v>0.70833333333333337</v>
      </c>
    </row>
    <row r="13" spans="2:6" x14ac:dyDescent="0.3">
      <c r="B13" t="s">
        <v>9</v>
      </c>
      <c r="C13" s="4">
        <v>0.3125</v>
      </c>
      <c r="D13" s="5">
        <v>4.1666666666666664E-2</v>
      </c>
      <c r="E13" s="4">
        <v>0.70833333333333337</v>
      </c>
    </row>
    <row r="14" spans="2:6" x14ac:dyDescent="0.3">
      <c r="B14" t="s">
        <v>10</v>
      </c>
      <c r="C14" s="4">
        <v>0.3125</v>
      </c>
      <c r="D14" s="5">
        <v>4.1666666666666664E-2</v>
      </c>
      <c r="E14" s="4">
        <v>0.70833333333333337</v>
      </c>
    </row>
    <row r="15" spans="2:6" x14ac:dyDescent="0.3">
      <c r="B15" t="s">
        <v>11</v>
      </c>
      <c r="C15" s="4">
        <v>0.3125</v>
      </c>
      <c r="D15" s="5">
        <v>4.1666666666666664E-2</v>
      </c>
      <c r="E15" s="4">
        <v>0.70833333333333337</v>
      </c>
    </row>
    <row r="16" spans="2:6" x14ac:dyDescent="0.3">
      <c r="B16" t="s">
        <v>12</v>
      </c>
      <c r="C16" s="4">
        <v>0.3125</v>
      </c>
      <c r="D16" s="5">
        <v>4.1666666666666664E-2</v>
      </c>
      <c r="E16" s="4">
        <v>0.70833333333333337</v>
      </c>
    </row>
    <row r="17" spans="2:6" x14ac:dyDescent="0.3">
      <c r="B17" t="s">
        <v>13</v>
      </c>
      <c r="C17" s="4">
        <v>0.3125</v>
      </c>
      <c r="D17" s="5">
        <v>4.1666666666666664E-2</v>
      </c>
      <c r="E17" s="4">
        <v>0.70833333333333337</v>
      </c>
    </row>
    <row r="19" spans="2:6" x14ac:dyDescent="0.3">
      <c r="E19" t="s">
        <v>19</v>
      </c>
    </row>
    <row r="24" spans="2:6" ht="28.8" x14ac:dyDescent="0.3">
      <c r="B24" s="3" t="s">
        <v>14</v>
      </c>
      <c r="C24" s="3" t="s">
        <v>15</v>
      </c>
      <c r="D24" s="3" t="s">
        <v>17</v>
      </c>
      <c r="E24" s="3" t="s">
        <v>16</v>
      </c>
      <c r="F24" s="3" t="s">
        <v>18</v>
      </c>
    </row>
    <row r="25" spans="2:6" x14ac:dyDescent="0.3">
      <c r="B25" t="s">
        <v>7</v>
      </c>
      <c r="C25" s="4">
        <v>0.33333333333333331</v>
      </c>
      <c r="D25" s="5">
        <v>2.0833333333333332E-2</v>
      </c>
      <c r="E25" s="4">
        <v>0.71875</v>
      </c>
    </row>
    <row r="26" spans="2:6" x14ac:dyDescent="0.3">
      <c r="B26" t="s">
        <v>8</v>
      </c>
      <c r="C26" s="4">
        <v>0.33333333333333331</v>
      </c>
      <c r="D26" s="5">
        <v>2.0833333333333332E-2</v>
      </c>
      <c r="E26" s="4">
        <v>0.71875</v>
      </c>
    </row>
    <row r="27" spans="2:6" x14ac:dyDescent="0.3">
      <c r="B27" t="s">
        <v>9</v>
      </c>
      <c r="C27" s="4">
        <v>0.33333333333333331</v>
      </c>
      <c r="D27" s="5">
        <v>2.0833333333333332E-2</v>
      </c>
      <c r="E27" s="4">
        <v>0.71875</v>
      </c>
    </row>
    <row r="28" spans="2:6" x14ac:dyDescent="0.3">
      <c r="B28" t="s">
        <v>10</v>
      </c>
      <c r="C28" s="4">
        <v>0.33333333333333331</v>
      </c>
      <c r="D28" s="5">
        <v>2.0833333333333332E-2</v>
      </c>
      <c r="E28" s="4">
        <v>0.71875</v>
      </c>
    </row>
    <row r="29" spans="2:6" x14ac:dyDescent="0.3">
      <c r="B29" t="s">
        <v>11</v>
      </c>
      <c r="C29" s="4">
        <v>0.33333333333333331</v>
      </c>
      <c r="D29" s="5">
        <v>2.0833333333333332E-2</v>
      </c>
      <c r="E29" s="4">
        <v>0.71875</v>
      </c>
    </row>
    <row r="30" spans="2:6" x14ac:dyDescent="0.3">
      <c r="B30" t="s">
        <v>12</v>
      </c>
      <c r="C30" s="4"/>
      <c r="D30" s="5"/>
      <c r="E30" s="4"/>
    </row>
    <row r="31" spans="2:6" x14ac:dyDescent="0.3">
      <c r="B31" t="s">
        <v>13</v>
      </c>
      <c r="C31" s="4"/>
      <c r="D31" s="5"/>
      <c r="E31" s="4"/>
    </row>
    <row r="33" spans="2:6" x14ac:dyDescent="0.3">
      <c r="E33" t="s">
        <v>19</v>
      </c>
    </row>
    <row r="38" spans="2:6" ht="28.8" x14ac:dyDescent="0.3">
      <c r="B38" s="3" t="s">
        <v>14</v>
      </c>
      <c r="C38" s="3" t="s">
        <v>15</v>
      </c>
      <c r="D38" s="3" t="s">
        <v>17</v>
      </c>
      <c r="E38" s="3" t="s">
        <v>16</v>
      </c>
      <c r="F38" s="3" t="s">
        <v>18</v>
      </c>
    </row>
    <row r="39" spans="2:6" x14ac:dyDescent="0.3">
      <c r="B39" t="s">
        <v>7</v>
      </c>
      <c r="C39" s="4">
        <v>0.32291666666666669</v>
      </c>
      <c r="D39" s="5">
        <v>3.125E-2</v>
      </c>
      <c r="E39" s="4">
        <v>0.75</v>
      </c>
    </row>
    <row r="40" spans="2:6" x14ac:dyDescent="0.3">
      <c r="B40" t="s">
        <v>8</v>
      </c>
      <c r="C40" s="4">
        <v>0.32291666666666669</v>
      </c>
      <c r="D40" s="5">
        <v>3.125E-2</v>
      </c>
      <c r="E40" s="4">
        <v>0.75</v>
      </c>
    </row>
    <row r="41" spans="2:6" x14ac:dyDescent="0.3">
      <c r="B41" t="s">
        <v>9</v>
      </c>
      <c r="C41" s="4">
        <v>0.32291666666666669</v>
      </c>
      <c r="D41" s="5">
        <v>3.125E-2</v>
      </c>
      <c r="E41" s="4">
        <v>0.75</v>
      </c>
    </row>
    <row r="42" spans="2:6" x14ac:dyDescent="0.3">
      <c r="B42" t="s">
        <v>10</v>
      </c>
      <c r="C42" s="4">
        <v>0.32291666666666669</v>
      </c>
      <c r="D42" s="5">
        <v>3.125E-2</v>
      </c>
      <c r="E42" s="4">
        <v>0.75</v>
      </c>
    </row>
    <row r="43" spans="2:6" x14ac:dyDescent="0.3">
      <c r="B43" t="s">
        <v>11</v>
      </c>
      <c r="C43" s="4">
        <v>0.32291666666666669</v>
      </c>
      <c r="D43" s="5">
        <v>3.125E-2</v>
      </c>
      <c r="E43" s="4">
        <v>0.75</v>
      </c>
    </row>
    <row r="44" spans="2:6" x14ac:dyDescent="0.3">
      <c r="B44" t="s">
        <v>12</v>
      </c>
      <c r="C44" s="4"/>
      <c r="D44" s="5"/>
      <c r="E44" s="4"/>
    </row>
    <row r="45" spans="2:6" x14ac:dyDescent="0.3">
      <c r="B45" t="s">
        <v>13</v>
      </c>
      <c r="C45" s="4"/>
      <c r="D45" s="5"/>
      <c r="E45" s="4"/>
    </row>
    <row r="47" spans="2:6" x14ac:dyDescent="0.3">
      <c r="E47" t="s">
        <v>19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AD33"/>
  <sheetViews>
    <sheetView workbookViewId="0">
      <selection activeCell="Y1" sqref="Y1:Y1048576"/>
    </sheetView>
  </sheetViews>
  <sheetFormatPr defaultRowHeight="14.4" x14ac:dyDescent="0.3"/>
  <cols>
    <col min="6" max="7" width="14.44140625" customWidth="1"/>
    <col min="12" max="13" width="14.44140625" customWidth="1"/>
    <col min="18" max="19" width="14.44140625" customWidth="1"/>
    <col min="25" max="26" width="14.44140625" customWidth="1"/>
  </cols>
  <sheetData>
    <row r="2" spans="3:30" s="7" customFormat="1" ht="23.4" customHeight="1" x14ac:dyDescent="0.45">
      <c r="F2" s="10" t="s">
        <v>2</v>
      </c>
      <c r="G2" s="10"/>
      <c r="H2" s="10"/>
      <c r="I2" s="10"/>
      <c r="J2" s="10"/>
      <c r="L2" s="11" t="s">
        <v>6</v>
      </c>
      <c r="M2" s="11"/>
      <c r="N2" s="11"/>
      <c r="O2" s="11"/>
      <c r="P2" s="11"/>
      <c r="R2" s="12" t="s">
        <v>6</v>
      </c>
      <c r="S2" s="12"/>
      <c r="T2" s="12"/>
      <c r="U2" s="12"/>
      <c r="V2" s="12"/>
      <c r="W2" s="12"/>
      <c r="Y2" s="13" t="s">
        <v>21</v>
      </c>
      <c r="Z2" s="13"/>
      <c r="AA2" s="13"/>
      <c r="AB2" s="13"/>
      <c r="AC2" s="13"/>
      <c r="AD2" s="13"/>
    </row>
    <row r="3" spans="3:30" x14ac:dyDescent="0.3">
      <c r="F3" s="9" t="s">
        <v>239</v>
      </c>
      <c r="G3" s="9"/>
      <c r="H3" s="9"/>
      <c r="I3" s="9"/>
      <c r="J3" s="9"/>
      <c r="L3" s="9" t="s">
        <v>240</v>
      </c>
      <c r="M3" s="9"/>
      <c r="N3" s="9"/>
      <c r="O3" s="9"/>
      <c r="P3" s="9"/>
      <c r="R3" s="9" t="s">
        <v>241</v>
      </c>
      <c r="S3" s="9"/>
      <c r="T3" s="9"/>
      <c r="U3" s="9"/>
      <c r="V3" s="9"/>
      <c r="W3" s="9"/>
      <c r="Y3" s="9" t="s">
        <v>242</v>
      </c>
      <c r="Z3" s="9"/>
      <c r="AA3" s="9"/>
      <c r="AB3" s="9"/>
      <c r="AC3" s="9"/>
      <c r="AD3" s="9"/>
    </row>
    <row r="4" spans="3:30" x14ac:dyDescent="0.3">
      <c r="C4">
        <v>1</v>
      </c>
      <c r="D4" t="s">
        <v>174</v>
      </c>
      <c r="F4" s="9" t="s">
        <v>243</v>
      </c>
      <c r="G4" s="9"/>
      <c r="H4" s="9"/>
      <c r="I4" s="9"/>
      <c r="J4" s="9"/>
      <c r="L4" s="9" t="s">
        <v>244</v>
      </c>
      <c r="M4" s="9"/>
      <c r="N4" s="9"/>
      <c r="O4" s="9"/>
      <c r="P4" s="9"/>
      <c r="R4" s="9" t="s">
        <v>245</v>
      </c>
      <c r="S4" s="9"/>
      <c r="T4" s="9"/>
      <c r="U4" s="9"/>
      <c r="V4" s="9"/>
      <c r="W4" s="9"/>
      <c r="Y4" s="9" t="s">
        <v>246</v>
      </c>
      <c r="Z4" s="9"/>
      <c r="AA4" s="9"/>
      <c r="AB4" s="9"/>
      <c r="AC4" s="9"/>
      <c r="AD4" s="9"/>
    </row>
    <row r="5" spans="3:30" x14ac:dyDescent="0.3">
      <c r="C5">
        <v>2</v>
      </c>
      <c r="D5" t="s">
        <v>175</v>
      </c>
      <c r="F5" s="9" t="s">
        <v>247</v>
      </c>
      <c r="G5" s="9"/>
      <c r="H5" s="9"/>
      <c r="I5" s="9"/>
      <c r="J5" s="9"/>
      <c r="L5" s="9" t="s">
        <v>248</v>
      </c>
      <c r="M5" s="9"/>
      <c r="N5" s="9"/>
      <c r="O5" s="9"/>
      <c r="P5" s="9"/>
      <c r="R5" s="9" t="s">
        <v>249</v>
      </c>
      <c r="S5" s="9"/>
      <c r="T5" s="9"/>
      <c r="U5" s="9"/>
      <c r="V5" s="9"/>
      <c r="W5" s="9"/>
      <c r="Y5" s="9" t="s">
        <v>250</v>
      </c>
      <c r="Z5" s="9"/>
      <c r="AA5" s="9"/>
      <c r="AB5" s="9"/>
      <c r="AC5" s="9"/>
      <c r="AD5" s="9"/>
    </row>
    <row r="6" spans="3:30" x14ac:dyDescent="0.3">
      <c r="C6">
        <v>3</v>
      </c>
      <c r="D6" t="s">
        <v>176</v>
      </c>
      <c r="F6" s="9" t="s">
        <v>251</v>
      </c>
      <c r="G6" s="9"/>
      <c r="H6" s="9"/>
      <c r="I6" s="9"/>
      <c r="J6" s="9"/>
      <c r="L6" s="9" t="s">
        <v>252</v>
      </c>
      <c r="M6" s="9"/>
      <c r="N6" s="9"/>
      <c r="O6" s="9"/>
      <c r="P6" s="9"/>
      <c r="R6" s="9" t="s">
        <v>253</v>
      </c>
      <c r="S6" s="9"/>
      <c r="T6" s="9"/>
      <c r="U6" s="9"/>
      <c r="V6" s="9"/>
      <c r="W6" s="9"/>
      <c r="Y6" s="9" t="s">
        <v>254</v>
      </c>
      <c r="Z6" s="9"/>
      <c r="AA6" s="9"/>
      <c r="AB6" s="9"/>
      <c r="AC6" s="9"/>
      <c r="AD6" s="9"/>
    </row>
    <row r="7" spans="3:30" x14ac:dyDescent="0.3">
      <c r="F7" s="1"/>
      <c r="G7" s="1"/>
      <c r="H7" s="1"/>
      <c r="I7" s="1"/>
      <c r="J7" s="1"/>
      <c r="L7" s="1"/>
      <c r="M7" s="1"/>
      <c r="N7" s="1"/>
      <c r="O7" s="1"/>
      <c r="P7" s="1"/>
      <c r="R7" s="1"/>
      <c r="S7" s="1"/>
      <c r="T7" s="1"/>
      <c r="U7" s="1"/>
      <c r="V7" s="1"/>
      <c r="Y7" s="1"/>
      <c r="Z7" s="1"/>
      <c r="AA7" s="1"/>
      <c r="AB7" s="1"/>
      <c r="AC7" s="1"/>
    </row>
    <row r="8" spans="3:30" x14ac:dyDescent="0.3">
      <c r="F8" t="s">
        <v>3</v>
      </c>
      <c r="L8" t="s">
        <v>3</v>
      </c>
      <c r="R8" t="s">
        <v>20</v>
      </c>
      <c r="Y8" t="s">
        <v>20</v>
      </c>
    </row>
    <row r="9" spans="3:30" x14ac:dyDescent="0.3">
      <c r="F9" t="s">
        <v>4</v>
      </c>
      <c r="L9" t="s">
        <v>4</v>
      </c>
      <c r="R9" t="s">
        <v>4</v>
      </c>
      <c r="Y9" t="s">
        <v>4</v>
      </c>
    </row>
    <row r="10" spans="3:30" x14ac:dyDescent="0.3">
      <c r="F10" t="s">
        <v>5</v>
      </c>
      <c r="L10" t="s">
        <v>5</v>
      </c>
      <c r="R10" t="s">
        <v>5</v>
      </c>
      <c r="Y10" t="s">
        <v>5</v>
      </c>
    </row>
    <row r="13" spans="3:30" x14ac:dyDescent="0.3">
      <c r="F13" s="2" t="s">
        <v>0</v>
      </c>
      <c r="G13" s="2" t="s">
        <v>1</v>
      </c>
      <c r="L13" s="2" t="s">
        <v>0</v>
      </c>
      <c r="M13" s="2" t="s">
        <v>1</v>
      </c>
      <c r="R13" s="2" t="s">
        <v>0</v>
      </c>
      <c r="S13" s="2" t="s">
        <v>1</v>
      </c>
      <c r="Y13" s="2" t="s">
        <v>0</v>
      </c>
      <c r="Z13" s="2" t="s">
        <v>1</v>
      </c>
    </row>
    <row r="14" spans="3:30" x14ac:dyDescent="0.3">
      <c r="F14" t="s">
        <v>154</v>
      </c>
      <c r="G14" t="s">
        <v>176</v>
      </c>
      <c r="L14" t="s">
        <v>177</v>
      </c>
      <c r="M14" t="s">
        <v>175</v>
      </c>
      <c r="R14" t="s">
        <v>197</v>
      </c>
      <c r="S14" t="s">
        <v>175</v>
      </c>
      <c r="Y14" t="s">
        <v>217</v>
      </c>
      <c r="Z14" t="s">
        <v>175</v>
      </c>
    </row>
    <row r="15" spans="3:30" x14ac:dyDescent="0.3">
      <c r="F15" t="s">
        <v>155</v>
      </c>
      <c r="G15" t="s">
        <v>176</v>
      </c>
      <c r="L15" t="s">
        <v>178</v>
      </c>
      <c r="M15" t="s">
        <v>175</v>
      </c>
      <c r="R15" t="s">
        <v>198</v>
      </c>
      <c r="S15" t="s">
        <v>175</v>
      </c>
      <c r="Y15" t="s">
        <v>218</v>
      </c>
      <c r="Z15" t="s">
        <v>174</v>
      </c>
    </row>
    <row r="16" spans="3:30" x14ac:dyDescent="0.3">
      <c r="F16" t="s">
        <v>156</v>
      </c>
      <c r="G16" t="s">
        <v>174</v>
      </c>
      <c r="L16" t="s">
        <v>179</v>
      </c>
      <c r="M16" t="s">
        <v>174</v>
      </c>
      <c r="R16" t="s">
        <v>199</v>
      </c>
      <c r="S16" t="s">
        <v>176</v>
      </c>
      <c r="Y16" t="s">
        <v>219</v>
      </c>
      <c r="Z16" t="s">
        <v>175</v>
      </c>
    </row>
    <row r="17" spans="6:26" x14ac:dyDescent="0.3">
      <c r="F17" t="s">
        <v>157</v>
      </c>
      <c r="G17" t="s">
        <v>174</v>
      </c>
      <c r="L17" t="s">
        <v>180</v>
      </c>
      <c r="M17" t="s">
        <v>175</v>
      </c>
      <c r="R17" t="s">
        <v>200</v>
      </c>
      <c r="S17" t="s">
        <v>175</v>
      </c>
      <c r="Y17" t="s">
        <v>220</v>
      </c>
      <c r="Z17" t="s">
        <v>174</v>
      </c>
    </row>
    <row r="18" spans="6:26" x14ac:dyDescent="0.3">
      <c r="F18" t="s">
        <v>158</v>
      </c>
      <c r="G18" t="s">
        <v>174</v>
      </c>
      <c r="L18" t="s">
        <v>181</v>
      </c>
      <c r="M18" t="s">
        <v>174</v>
      </c>
      <c r="R18" t="s">
        <v>201</v>
      </c>
      <c r="S18" t="s">
        <v>174</v>
      </c>
      <c r="Y18" t="s">
        <v>221</v>
      </c>
      <c r="Z18" t="s">
        <v>175</v>
      </c>
    </row>
    <row r="19" spans="6:26" x14ac:dyDescent="0.3">
      <c r="F19" t="s">
        <v>159</v>
      </c>
      <c r="G19" t="s">
        <v>175</v>
      </c>
      <c r="L19" t="s">
        <v>182</v>
      </c>
      <c r="M19" t="s">
        <v>174</v>
      </c>
      <c r="R19" t="s">
        <v>202</v>
      </c>
      <c r="S19" t="s">
        <v>174</v>
      </c>
      <c r="Y19" t="s">
        <v>222</v>
      </c>
      <c r="Z19" t="s">
        <v>175</v>
      </c>
    </row>
    <row r="20" spans="6:26" x14ac:dyDescent="0.3">
      <c r="F20" t="s">
        <v>160</v>
      </c>
      <c r="G20" t="s">
        <v>176</v>
      </c>
      <c r="L20" t="s">
        <v>183</v>
      </c>
      <c r="M20" t="s">
        <v>176</v>
      </c>
      <c r="R20" t="s">
        <v>203</v>
      </c>
      <c r="S20" t="s">
        <v>176</v>
      </c>
      <c r="Y20" t="s">
        <v>223</v>
      </c>
      <c r="Z20" t="s">
        <v>174</v>
      </c>
    </row>
    <row r="21" spans="6:26" x14ac:dyDescent="0.3">
      <c r="F21" t="s">
        <v>161</v>
      </c>
      <c r="G21" t="s">
        <v>176</v>
      </c>
      <c r="L21" t="s">
        <v>184</v>
      </c>
      <c r="M21" t="s">
        <v>176</v>
      </c>
      <c r="R21" t="s">
        <v>204</v>
      </c>
      <c r="S21" t="s">
        <v>174</v>
      </c>
      <c r="Y21" t="s">
        <v>224</v>
      </c>
      <c r="Z21" t="s">
        <v>174</v>
      </c>
    </row>
    <row r="22" spans="6:26" x14ac:dyDescent="0.3">
      <c r="F22" t="s">
        <v>162</v>
      </c>
      <c r="G22" t="s">
        <v>175</v>
      </c>
      <c r="L22" t="s">
        <v>185</v>
      </c>
      <c r="M22" t="s">
        <v>174</v>
      </c>
      <c r="R22" t="s">
        <v>205</v>
      </c>
      <c r="S22" t="s">
        <v>176</v>
      </c>
      <c r="Y22" t="s">
        <v>225</v>
      </c>
      <c r="Z22" t="s">
        <v>176</v>
      </c>
    </row>
    <row r="23" spans="6:26" x14ac:dyDescent="0.3">
      <c r="F23" t="s">
        <v>163</v>
      </c>
      <c r="G23" t="s">
        <v>174</v>
      </c>
      <c r="L23" t="s">
        <v>186</v>
      </c>
      <c r="M23" t="s">
        <v>176</v>
      </c>
      <c r="R23" t="s">
        <v>206</v>
      </c>
      <c r="S23" t="s">
        <v>175</v>
      </c>
      <c r="Y23" t="s">
        <v>226</v>
      </c>
      <c r="Z23" t="s">
        <v>176</v>
      </c>
    </row>
    <row r="24" spans="6:26" x14ac:dyDescent="0.3">
      <c r="F24" t="s">
        <v>164</v>
      </c>
      <c r="G24" t="s">
        <v>174</v>
      </c>
      <c r="L24" t="s">
        <v>187</v>
      </c>
      <c r="M24" t="s">
        <v>174</v>
      </c>
      <c r="R24" t="s">
        <v>207</v>
      </c>
      <c r="S24" t="s">
        <v>175</v>
      </c>
      <c r="Y24" t="s">
        <v>227</v>
      </c>
      <c r="Z24" t="s">
        <v>176</v>
      </c>
    </row>
    <row r="25" spans="6:26" x14ac:dyDescent="0.3">
      <c r="F25" t="s">
        <v>165</v>
      </c>
      <c r="G25" t="s">
        <v>174</v>
      </c>
      <c r="L25" t="s">
        <v>188</v>
      </c>
      <c r="M25" t="s">
        <v>175</v>
      </c>
      <c r="R25" t="s">
        <v>208</v>
      </c>
      <c r="S25" t="s">
        <v>176</v>
      </c>
      <c r="Y25" t="s">
        <v>228</v>
      </c>
      <c r="Z25" t="s">
        <v>175</v>
      </c>
    </row>
    <row r="26" spans="6:26" x14ac:dyDescent="0.3">
      <c r="F26" t="s">
        <v>166</v>
      </c>
      <c r="G26" t="s">
        <v>176</v>
      </c>
      <c r="L26" t="s">
        <v>189</v>
      </c>
      <c r="M26" t="s">
        <v>174</v>
      </c>
      <c r="R26" t="s">
        <v>209</v>
      </c>
      <c r="S26" t="s">
        <v>176</v>
      </c>
      <c r="Y26" t="s">
        <v>229</v>
      </c>
      <c r="Z26" t="s">
        <v>174</v>
      </c>
    </row>
    <row r="27" spans="6:26" x14ac:dyDescent="0.3">
      <c r="F27" t="s">
        <v>167</v>
      </c>
      <c r="G27" t="s">
        <v>176</v>
      </c>
      <c r="L27" t="s">
        <v>190</v>
      </c>
      <c r="M27" t="s">
        <v>175</v>
      </c>
      <c r="R27" t="s">
        <v>210</v>
      </c>
      <c r="S27" t="s">
        <v>175</v>
      </c>
      <c r="Y27" t="s">
        <v>230</v>
      </c>
      <c r="Z27" t="s">
        <v>175</v>
      </c>
    </row>
    <row r="28" spans="6:26" x14ac:dyDescent="0.3">
      <c r="F28" t="s">
        <v>168</v>
      </c>
      <c r="G28" t="s">
        <v>176</v>
      </c>
      <c r="L28" t="s">
        <v>191</v>
      </c>
      <c r="M28" t="s">
        <v>176</v>
      </c>
      <c r="R28" t="s">
        <v>211</v>
      </c>
      <c r="S28" t="s">
        <v>176</v>
      </c>
      <c r="Y28" t="s">
        <v>231</v>
      </c>
      <c r="Z28" t="s">
        <v>176</v>
      </c>
    </row>
    <row r="29" spans="6:26" x14ac:dyDescent="0.3">
      <c r="F29" t="s">
        <v>169</v>
      </c>
      <c r="G29" t="s">
        <v>174</v>
      </c>
      <c r="L29" t="s">
        <v>192</v>
      </c>
      <c r="M29" t="s">
        <v>176</v>
      </c>
      <c r="R29" t="s">
        <v>212</v>
      </c>
      <c r="S29" t="s">
        <v>174</v>
      </c>
      <c r="Y29" t="s">
        <v>232</v>
      </c>
      <c r="Z29" t="s">
        <v>176</v>
      </c>
    </row>
    <row r="30" spans="6:26" x14ac:dyDescent="0.3">
      <c r="F30" t="s">
        <v>170</v>
      </c>
      <c r="G30" t="s">
        <v>175</v>
      </c>
      <c r="L30" t="s">
        <v>193</v>
      </c>
      <c r="M30" t="s">
        <v>176</v>
      </c>
      <c r="R30" t="s">
        <v>213</v>
      </c>
      <c r="S30" t="s">
        <v>174</v>
      </c>
      <c r="Y30" t="s">
        <v>233</v>
      </c>
      <c r="Z30" t="s">
        <v>174</v>
      </c>
    </row>
    <row r="31" spans="6:26" x14ac:dyDescent="0.3">
      <c r="F31" t="s">
        <v>171</v>
      </c>
      <c r="G31" t="s">
        <v>176</v>
      </c>
      <c r="L31" t="s">
        <v>194</v>
      </c>
      <c r="M31" t="s">
        <v>175</v>
      </c>
      <c r="R31" t="s">
        <v>214</v>
      </c>
      <c r="S31" t="s">
        <v>174</v>
      </c>
      <c r="Y31" t="s">
        <v>234</v>
      </c>
      <c r="Z31" t="s">
        <v>176</v>
      </c>
    </row>
    <row r="32" spans="6:26" x14ac:dyDescent="0.3">
      <c r="F32" t="s">
        <v>172</v>
      </c>
      <c r="G32" t="s">
        <v>176</v>
      </c>
      <c r="L32" t="s">
        <v>195</v>
      </c>
      <c r="M32" t="s">
        <v>174</v>
      </c>
      <c r="R32" t="s">
        <v>215</v>
      </c>
      <c r="S32" t="s">
        <v>174</v>
      </c>
      <c r="Y32" t="s">
        <v>235</v>
      </c>
      <c r="Z32" t="s">
        <v>176</v>
      </c>
    </row>
    <row r="33" spans="6:26" x14ac:dyDescent="0.3">
      <c r="F33" t="s">
        <v>173</v>
      </c>
      <c r="G33" t="s">
        <v>176</v>
      </c>
      <c r="L33" t="s">
        <v>196</v>
      </c>
      <c r="M33" t="s">
        <v>175</v>
      </c>
      <c r="R33" t="s">
        <v>216</v>
      </c>
      <c r="S33" t="s">
        <v>175</v>
      </c>
      <c r="Y33" t="s">
        <v>236</v>
      </c>
      <c r="Z33" t="s">
        <v>175</v>
      </c>
    </row>
  </sheetData>
  <mergeCells count="20">
    <mergeCell ref="R2:W2"/>
    <mergeCell ref="R4:W4"/>
    <mergeCell ref="R5:W5"/>
    <mergeCell ref="R6:W6"/>
    <mergeCell ref="R3:W3"/>
    <mergeCell ref="Y2:AD2"/>
    <mergeCell ref="Y4:AD4"/>
    <mergeCell ref="Y5:AD5"/>
    <mergeCell ref="Y6:AD6"/>
    <mergeCell ref="Y3:AD3"/>
    <mergeCell ref="L2:P2"/>
    <mergeCell ref="L4:P4"/>
    <mergeCell ref="L5:P5"/>
    <mergeCell ref="L6:P6"/>
    <mergeCell ref="L3:P3"/>
    <mergeCell ref="F4:J4"/>
    <mergeCell ref="F5:J5"/>
    <mergeCell ref="F6:J6"/>
    <mergeCell ref="F3:J3"/>
    <mergeCell ref="F2:J2"/>
  </mergeCells>
  <pageMargins left="0.7" right="0.7" top="0.75" bottom="0.75" header="0.3" footer="0.3"/>
  <pageSetup paperSize="9" orientation="portrait" horizontalDpi="4294967294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4:AH16"/>
  <sheetViews>
    <sheetView workbookViewId="0">
      <selection activeCell="B4" sqref="B4:H4"/>
    </sheetView>
  </sheetViews>
  <sheetFormatPr defaultRowHeight="14.4" x14ac:dyDescent="0.3"/>
  <cols>
    <col min="2" max="2" width="10.44140625" bestFit="1" customWidth="1"/>
    <col min="3" max="3" width="8.6640625" bestFit="1" customWidth="1"/>
    <col min="4" max="4" width="14" bestFit="1" customWidth="1"/>
    <col min="11" max="11" width="9.6640625" bestFit="1" customWidth="1"/>
    <col min="12" max="12" width="8.6640625" bestFit="1" customWidth="1"/>
    <col min="13" max="13" width="14" bestFit="1" customWidth="1"/>
    <col min="20" max="20" width="11.5546875" bestFit="1" customWidth="1"/>
    <col min="21" max="21" width="8.6640625" bestFit="1" customWidth="1"/>
    <col min="22" max="22" width="14" bestFit="1" customWidth="1"/>
    <col min="29" max="29" width="9.6640625" bestFit="1" customWidth="1"/>
    <col min="30" max="30" width="14.6640625" bestFit="1" customWidth="1"/>
  </cols>
  <sheetData>
    <row r="4" spans="2:34" ht="21" x14ac:dyDescent="0.4">
      <c r="B4" s="14" t="s">
        <v>32</v>
      </c>
      <c r="C4" s="14"/>
      <c r="D4" s="14"/>
      <c r="E4" s="14"/>
      <c r="F4" s="14"/>
      <c r="G4" s="14"/>
      <c r="H4" s="14"/>
      <c r="I4" s="6"/>
      <c r="J4" s="6"/>
      <c r="K4" s="15" t="s">
        <v>33</v>
      </c>
      <c r="L4" s="15"/>
      <c r="M4" s="15"/>
      <c r="N4" s="15"/>
      <c r="O4" s="15"/>
      <c r="P4" s="15"/>
      <c r="Q4" s="15"/>
      <c r="T4" s="16" t="s">
        <v>40</v>
      </c>
      <c r="U4" s="16"/>
      <c r="V4" s="16"/>
      <c r="W4" s="16"/>
      <c r="X4" s="16"/>
      <c r="Y4" s="16"/>
      <c r="Z4" s="16"/>
      <c r="AC4" s="17" t="s">
        <v>49</v>
      </c>
      <c r="AD4" s="17"/>
      <c r="AE4" s="17"/>
      <c r="AF4" s="17"/>
      <c r="AG4" s="17"/>
      <c r="AH4" s="17"/>
    </row>
    <row r="7" spans="2:34" x14ac:dyDescent="0.3">
      <c r="B7" t="s">
        <v>22</v>
      </c>
      <c r="C7" t="s">
        <v>29</v>
      </c>
      <c r="D7" t="s">
        <v>30</v>
      </c>
      <c r="E7" t="s">
        <v>237</v>
      </c>
      <c r="K7" t="s">
        <v>22</v>
      </c>
      <c r="L7" t="s">
        <v>29</v>
      </c>
      <c r="M7" t="s">
        <v>30</v>
      </c>
      <c r="T7" t="s">
        <v>22</v>
      </c>
      <c r="U7" t="s">
        <v>29</v>
      </c>
      <c r="V7" t="s">
        <v>30</v>
      </c>
      <c r="AC7" t="s">
        <v>22</v>
      </c>
      <c r="AD7" t="s">
        <v>52</v>
      </c>
    </row>
    <row r="8" spans="2:34" x14ac:dyDescent="0.3">
      <c r="B8" t="s">
        <v>23</v>
      </c>
      <c r="C8">
        <v>200</v>
      </c>
      <c r="D8">
        <v>0.5</v>
      </c>
      <c r="K8" t="s">
        <v>34</v>
      </c>
      <c r="L8">
        <v>4</v>
      </c>
      <c r="M8">
        <v>0.5</v>
      </c>
      <c r="T8" t="s">
        <v>41</v>
      </c>
      <c r="U8">
        <v>10</v>
      </c>
      <c r="V8">
        <v>0.5</v>
      </c>
      <c r="AC8" t="s">
        <v>47</v>
      </c>
      <c r="AD8">
        <v>80</v>
      </c>
    </row>
    <row r="9" spans="2:34" x14ac:dyDescent="0.3">
      <c r="B9" t="s">
        <v>24</v>
      </c>
      <c r="C9">
        <v>1</v>
      </c>
      <c r="D9">
        <v>80</v>
      </c>
      <c r="K9" t="s">
        <v>35</v>
      </c>
      <c r="L9">
        <v>1</v>
      </c>
      <c r="M9">
        <v>1509</v>
      </c>
      <c r="T9" t="s">
        <v>42</v>
      </c>
      <c r="U9">
        <v>10</v>
      </c>
      <c r="V9">
        <v>1509</v>
      </c>
      <c r="AC9" t="s">
        <v>48</v>
      </c>
      <c r="AD9">
        <v>60</v>
      </c>
    </row>
    <row r="10" spans="2:34" x14ac:dyDescent="0.3">
      <c r="B10" t="s">
        <v>25</v>
      </c>
      <c r="C10">
        <v>1</v>
      </c>
      <c r="D10">
        <v>500</v>
      </c>
      <c r="K10" t="s">
        <v>36</v>
      </c>
      <c r="L10">
        <v>1</v>
      </c>
      <c r="M10">
        <v>500</v>
      </c>
      <c r="T10" t="s">
        <v>43</v>
      </c>
      <c r="U10">
        <v>10</v>
      </c>
      <c r="V10">
        <v>500</v>
      </c>
      <c r="AC10" t="s">
        <v>50</v>
      </c>
      <c r="AD10">
        <v>40</v>
      </c>
    </row>
    <row r="11" spans="2:34" x14ac:dyDescent="0.3">
      <c r="B11" t="s">
        <v>26</v>
      </c>
      <c r="C11">
        <v>1000</v>
      </c>
      <c r="D11">
        <v>0.6</v>
      </c>
      <c r="K11" t="s">
        <v>37</v>
      </c>
      <c r="L11">
        <v>1</v>
      </c>
      <c r="M11">
        <v>349</v>
      </c>
      <c r="T11" t="s">
        <v>44</v>
      </c>
      <c r="U11">
        <v>10</v>
      </c>
      <c r="V11">
        <v>349</v>
      </c>
      <c r="AC11" t="s">
        <v>51</v>
      </c>
      <c r="AD11">
        <v>35</v>
      </c>
    </row>
    <row r="12" spans="2:34" x14ac:dyDescent="0.3">
      <c r="B12" t="s">
        <v>27</v>
      </c>
      <c r="C12">
        <v>60</v>
      </c>
      <c r="D12">
        <v>3</v>
      </c>
      <c r="K12" t="s">
        <v>38</v>
      </c>
      <c r="L12">
        <v>3</v>
      </c>
      <c r="M12">
        <v>400</v>
      </c>
      <c r="T12" t="s">
        <v>45</v>
      </c>
      <c r="U12">
        <v>20</v>
      </c>
      <c r="V12">
        <v>400</v>
      </c>
      <c r="AC12" t="s">
        <v>31</v>
      </c>
      <c r="AD12">
        <v>400</v>
      </c>
    </row>
    <row r="13" spans="2:34" x14ac:dyDescent="0.3">
      <c r="B13" t="s">
        <v>28</v>
      </c>
      <c r="C13">
        <v>20</v>
      </c>
      <c r="D13">
        <v>4.5</v>
      </c>
      <c r="K13" t="s">
        <v>39</v>
      </c>
      <c r="L13">
        <v>4</v>
      </c>
      <c r="M13">
        <v>3</v>
      </c>
      <c r="T13" t="s">
        <v>46</v>
      </c>
      <c r="U13">
        <v>10</v>
      </c>
      <c r="V13">
        <v>3</v>
      </c>
      <c r="AC13" t="s">
        <v>53</v>
      </c>
      <c r="AD13">
        <v>70</v>
      </c>
    </row>
    <row r="14" spans="2:34" x14ac:dyDescent="0.3">
      <c r="B14" t="s">
        <v>31</v>
      </c>
      <c r="C14">
        <v>200</v>
      </c>
      <c r="D14">
        <v>5</v>
      </c>
    </row>
    <row r="16" spans="2:34" x14ac:dyDescent="0.3">
      <c r="D16" t="s">
        <v>237</v>
      </c>
    </row>
  </sheetData>
  <mergeCells count="4">
    <mergeCell ref="B4:H4"/>
    <mergeCell ref="K4:Q4"/>
    <mergeCell ref="T4:Z4"/>
    <mergeCell ref="AC4:A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Time Sheet (2)</vt:lpstr>
      <vt:lpstr>Percentage (2)</vt:lpstr>
      <vt:lpstr>Add (2)</vt:lpstr>
      <vt:lpstr>Rent (2)</vt:lpstr>
      <vt:lpstr>Mark Sheet (2)</vt:lpstr>
      <vt:lpstr>Date (2)</vt:lpstr>
      <vt:lpstr>Time Sheet</vt:lpstr>
      <vt:lpstr>Percentage</vt:lpstr>
      <vt:lpstr>Add</vt:lpstr>
      <vt:lpstr>Rent</vt:lpstr>
      <vt:lpstr>Mark Sheet</vt:lpstr>
      <vt:lpstr>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 Mcdonough</dc:creator>
  <cp:lastModifiedBy>Lauren McDonough</cp:lastModifiedBy>
  <dcterms:created xsi:type="dcterms:W3CDTF">2019-03-04T13:33:48Z</dcterms:created>
  <dcterms:modified xsi:type="dcterms:W3CDTF">2019-03-14T15:25:09Z</dcterms:modified>
</cp:coreProperties>
</file>